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50" windowHeight="8190" tabRatio="865" activeTab="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2'!$A$6:$L$130</definedName>
    <definedName name="_xlnm._FilterDatabase" localSheetId="2" hidden="1">'Прил 3 '!$A$6:$K$129</definedName>
    <definedName name="_xlnm._FilterDatabase" localSheetId="3" hidden="1">'Прил 4'!$A$7:$L$159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2'!$A$1:$L$130</definedName>
    <definedName name="_xlnm.Print_Area" localSheetId="2">'Прил 3 '!$A$1:$K$129</definedName>
    <definedName name="_xlnm.Print_Area" localSheetId="3">'Прил 4'!$A$1:$L$159</definedName>
    <definedName name="_xlnm.Print_Area" localSheetId="4">'Прил 5'!$A$1:$E$20</definedName>
    <definedName name="_xlnm.Print_Area" localSheetId="5">'Прил 6'!$A$1:$E$16</definedName>
  </definedNames>
  <calcPr calcId="144525"/>
  <fileRecoveryPr autoRecover="0"/>
</workbook>
</file>

<file path=xl/calcChain.xml><?xml version="1.0" encoding="utf-8"?>
<calcChain xmlns="http://schemas.openxmlformats.org/spreadsheetml/2006/main">
  <c r="K21" i="9" l="1"/>
  <c r="K20" i="9" s="1"/>
  <c r="L21" i="9"/>
  <c r="L20" i="9" s="1"/>
  <c r="J21" i="9"/>
  <c r="K142" i="9"/>
  <c r="K141" i="9" s="1"/>
  <c r="K140" i="9" s="1"/>
  <c r="K139" i="9" s="1"/>
  <c r="K138" i="9" s="1"/>
  <c r="L142" i="9"/>
  <c r="L141" i="9" s="1"/>
  <c r="L140" i="9" s="1"/>
  <c r="L139" i="9" s="1"/>
  <c r="L138" i="9" s="1"/>
  <c r="K143" i="9"/>
  <c r="L143" i="9"/>
  <c r="J142" i="9"/>
  <c r="J141" i="9" s="1"/>
  <c r="J140" i="9" s="1"/>
  <c r="J139" i="9" s="1"/>
  <c r="J138" i="9" s="1"/>
  <c r="J143" i="9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49" i="9"/>
  <c r="J48" i="9" s="1"/>
  <c r="J47" i="9" s="1"/>
  <c r="J46" i="9" s="1"/>
  <c r="J45" i="9" s="1"/>
  <c r="J44" i="9" s="1"/>
  <c r="J43" i="9" s="1"/>
  <c r="J47" i="18"/>
  <c r="K47" i="18"/>
  <c r="I47" i="18"/>
  <c r="J51" i="18"/>
  <c r="K51" i="18"/>
  <c r="I51" i="18"/>
  <c r="L51" i="6"/>
  <c r="K51" i="6"/>
  <c r="J55" i="18"/>
  <c r="J54" i="18" s="1"/>
  <c r="J53" i="18" s="1"/>
  <c r="J52" i="18" s="1"/>
  <c r="K55" i="18"/>
  <c r="K54" i="18" s="1"/>
  <c r="K53" i="18" s="1"/>
  <c r="K52" i="18" s="1"/>
  <c r="I54" i="18"/>
  <c r="I53" i="18" s="1"/>
  <c r="I52" i="18" s="1"/>
  <c r="I55" i="18"/>
  <c r="I23" i="18"/>
  <c r="I22" i="18" s="1"/>
  <c r="J23" i="18"/>
  <c r="J22" i="18" s="1"/>
  <c r="K23" i="18"/>
  <c r="K22" i="18" s="1"/>
  <c r="L54" i="6"/>
  <c r="L53" i="6" s="1"/>
  <c r="K55" i="6"/>
  <c r="K54" i="6" s="1"/>
  <c r="K53" i="6" s="1"/>
  <c r="L55" i="6"/>
  <c r="J54" i="6"/>
  <c r="J53" i="6" s="1"/>
  <c r="J55" i="6"/>
  <c r="J51" i="6"/>
  <c r="J92" i="18"/>
  <c r="J91" i="18" s="1"/>
  <c r="J90" i="18" s="1"/>
  <c r="J89" i="18" s="1"/>
  <c r="J88" i="18" s="1"/>
  <c r="J87" i="18" s="1"/>
  <c r="K92" i="18"/>
  <c r="K91" i="18" s="1"/>
  <c r="K90" i="18" s="1"/>
  <c r="K89" i="18" s="1"/>
  <c r="K88" i="18" s="1"/>
  <c r="K87" i="18" s="1"/>
  <c r="I92" i="18"/>
  <c r="I91" i="18" s="1"/>
  <c r="I90" i="18" s="1"/>
  <c r="I89" i="18" s="1"/>
  <c r="I88" i="18" s="1"/>
  <c r="I87" i="18" s="1"/>
  <c r="K92" i="6"/>
  <c r="K91" i="6" s="1"/>
  <c r="K90" i="6" s="1"/>
  <c r="K89" i="6" s="1"/>
  <c r="K88" i="6" s="1"/>
  <c r="L92" i="6"/>
  <c r="L91" i="6" s="1"/>
  <c r="L90" i="6" s="1"/>
  <c r="L89" i="6" s="1"/>
  <c r="L88" i="6" s="1"/>
  <c r="J92" i="6"/>
  <c r="J91" i="6" s="1"/>
  <c r="J90" i="6" s="1"/>
  <c r="J89" i="6" s="1"/>
  <c r="J88" i="6" s="1"/>
  <c r="J83" i="6" l="1"/>
  <c r="E29" i="1" l="1"/>
  <c r="D29" i="1"/>
  <c r="C29" i="1"/>
  <c r="K119" i="9" l="1"/>
  <c r="L119" i="9"/>
  <c r="J119" i="9"/>
  <c r="K118" i="9" l="1"/>
  <c r="K117" i="9" s="1"/>
  <c r="K116" i="9" s="1"/>
  <c r="K115" i="9" s="1"/>
  <c r="K114" i="9" s="1"/>
  <c r="L118" i="9"/>
  <c r="L117" i="9" s="1"/>
  <c r="L116" i="9" s="1"/>
  <c r="L115" i="9" s="1"/>
  <c r="L114" i="9" s="1"/>
  <c r="J118" i="9"/>
  <c r="J117" i="9" s="1"/>
  <c r="J116" i="9" s="1"/>
  <c r="J115" i="9" s="1"/>
  <c r="J114" i="9" s="1"/>
  <c r="K19" i="9"/>
  <c r="K18" i="9" s="1"/>
  <c r="K17" i="9" s="1"/>
  <c r="K16" i="9" s="1"/>
  <c r="K15" i="9" s="1"/>
  <c r="L19" i="9"/>
  <c r="L18" i="9" s="1"/>
  <c r="L17" i="9" s="1"/>
  <c r="L16" i="9" s="1"/>
  <c r="L15" i="9" s="1"/>
  <c r="J20" i="9"/>
  <c r="J19" i="9" s="1"/>
  <c r="J18" i="9" s="1"/>
  <c r="J17" i="9" s="1"/>
  <c r="J16" i="9" s="1"/>
  <c r="J15" i="9" s="1"/>
  <c r="J71" i="18"/>
  <c r="J70" i="18" s="1"/>
  <c r="J69" i="18" s="1"/>
  <c r="J68" i="18" s="1"/>
  <c r="J67" i="18" s="1"/>
  <c r="J66" i="18" s="1"/>
  <c r="K71" i="18"/>
  <c r="K70" i="18" s="1"/>
  <c r="K69" i="18" s="1"/>
  <c r="K68" i="18" s="1"/>
  <c r="K67" i="18" s="1"/>
  <c r="K66" i="18" s="1"/>
  <c r="J76" i="18"/>
  <c r="J75" i="18" s="1"/>
  <c r="J74" i="18" s="1"/>
  <c r="J73" i="18" s="1"/>
  <c r="J72" i="18" s="1"/>
  <c r="K76" i="18"/>
  <c r="K75" i="18" s="1"/>
  <c r="K74" i="18" s="1"/>
  <c r="K73" i="18" s="1"/>
  <c r="K72" i="18" s="1"/>
  <c r="I71" i="18"/>
  <c r="I70" i="18" s="1"/>
  <c r="I69" i="18" s="1"/>
  <c r="I68" i="18" s="1"/>
  <c r="I67" i="18" s="1"/>
  <c r="I66" i="18" s="1"/>
  <c r="I76" i="18"/>
  <c r="I75" i="18" s="1"/>
  <c r="I74" i="18" s="1"/>
  <c r="I73" i="18" s="1"/>
  <c r="I72" i="18" s="1"/>
  <c r="J50" i="18"/>
  <c r="J49" i="18" s="1"/>
  <c r="J48" i="18" s="1"/>
  <c r="K50" i="18"/>
  <c r="K49" i="18" s="1"/>
  <c r="K48" i="18" s="1"/>
  <c r="I50" i="18"/>
  <c r="I49" i="18" s="1"/>
  <c r="I48" i="18" s="1"/>
  <c r="J82" i="18"/>
  <c r="J81" i="18" s="1"/>
  <c r="J80" i="18" s="1"/>
  <c r="J79" i="18" s="1"/>
  <c r="K82" i="18"/>
  <c r="K81" i="18" s="1"/>
  <c r="K80" i="18" s="1"/>
  <c r="K79" i="18" s="1"/>
  <c r="J86" i="18"/>
  <c r="J85" i="18" s="1"/>
  <c r="J84" i="18" s="1"/>
  <c r="J83" i="18" s="1"/>
  <c r="K86" i="18"/>
  <c r="K85" i="18" s="1"/>
  <c r="K84" i="18" s="1"/>
  <c r="K83" i="18" s="1"/>
  <c r="I86" i="18"/>
  <c r="J23" i="6"/>
  <c r="K76" i="6"/>
  <c r="K75" i="6" s="1"/>
  <c r="K74" i="6" s="1"/>
  <c r="L76" i="6"/>
  <c r="L75" i="6" s="1"/>
  <c r="L74" i="6" s="1"/>
  <c r="J76" i="6"/>
  <c r="J75" i="6" s="1"/>
  <c r="J74" i="6" s="1"/>
  <c r="K71" i="6"/>
  <c r="K70" i="6" s="1"/>
  <c r="K69" i="6" s="1"/>
  <c r="K68" i="6" s="1"/>
  <c r="K67" i="6" s="1"/>
  <c r="L71" i="6"/>
  <c r="L70" i="6" s="1"/>
  <c r="L69" i="6" s="1"/>
  <c r="L68" i="6" s="1"/>
  <c r="L67" i="6" s="1"/>
  <c r="J71" i="6"/>
  <c r="J70" i="6" s="1"/>
  <c r="J69" i="6" s="1"/>
  <c r="J68" i="6" s="1"/>
  <c r="J67" i="6" s="1"/>
  <c r="J66" i="6" l="1"/>
  <c r="J42" i="9"/>
  <c r="J41" i="9" s="1"/>
  <c r="J40" i="9" s="1"/>
  <c r="J39" i="9" s="1"/>
  <c r="J38" i="9" s="1"/>
  <c r="J37" i="9" s="1"/>
  <c r="J36" i="9" s="1"/>
  <c r="J73" i="6"/>
  <c r="L73" i="6"/>
  <c r="L66" i="6" s="1"/>
  <c r="L42" i="9"/>
  <c r="L41" i="9" s="1"/>
  <c r="L40" i="9" s="1"/>
  <c r="L39" i="9" s="1"/>
  <c r="L38" i="9" s="1"/>
  <c r="L37" i="9" s="1"/>
  <c r="L36" i="9" s="1"/>
  <c r="K73" i="6"/>
  <c r="K66" i="6" s="1"/>
  <c r="K42" i="9"/>
  <c r="K41" i="9" s="1"/>
  <c r="K40" i="9" s="1"/>
  <c r="K39" i="9" s="1"/>
  <c r="K38" i="9" s="1"/>
  <c r="K37" i="9" s="1"/>
  <c r="K36" i="9" s="1"/>
  <c r="J65" i="18"/>
  <c r="K65" i="18"/>
  <c r="I65" i="18"/>
  <c r="J78" i="18"/>
  <c r="J77" i="18" s="1"/>
  <c r="K78" i="18"/>
  <c r="K77" i="18" s="1"/>
  <c r="L116" i="6"/>
  <c r="K116" i="6"/>
  <c r="D20" i="1" l="1"/>
  <c r="E20" i="1"/>
  <c r="C20" i="1"/>
  <c r="L86" i="6" l="1"/>
  <c r="L85" i="6" s="1"/>
  <c r="L84" i="6" s="1"/>
  <c r="L35" i="9" s="1"/>
  <c r="L34" i="9" s="1"/>
  <c r="L33" i="9" s="1"/>
  <c r="L32" i="9" s="1"/>
  <c r="L31" i="9" s="1"/>
  <c r="L30" i="9" s="1"/>
  <c r="L29" i="9" s="1"/>
  <c r="K86" i="6"/>
  <c r="K85" i="6" s="1"/>
  <c r="K84" i="6" s="1"/>
  <c r="K35" i="9" s="1"/>
  <c r="K34" i="9" s="1"/>
  <c r="K33" i="9" s="1"/>
  <c r="K32" i="9" s="1"/>
  <c r="K31" i="9" s="1"/>
  <c r="K30" i="9" s="1"/>
  <c r="K29" i="9" s="1"/>
  <c r="J86" i="6"/>
  <c r="J85" i="6" s="1"/>
  <c r="J84" i="6" s="1"/>
  <c r="J35" i="9" s="1"/>
  <c r="J34" i="9" s="1"/>
  <c r="J33" i="9" s="1"/>
  <c r="J32" i="9" s="1"/>
  <c r="J31" i="9" s="1"/>
  <c r="J30" i="9" s="1"/>
  <c r="J29" i="9" s="1"/>
  <c r="K50" i="6"/>
  <c r="K49" i="6" s="1"/>
  <c r="L50" i="6"/>
  <c r="L49" i="6" s="1"/>
  <c r="J50" i="6"/>
  <c r="J49" i="6" s="1"/>
  <c r="K137" i="9" l="1"/>
  <c r="K136" i="9" s="1"/>
  <c r="K135" i="9" s="1"/>
  <c r="K134" i="9" s="1"/>
  <c r="K133" i="9" s="1"/>
  <c r="K132" i="9" s="1"/>
  <c r="L137" i="9"/>
  <c r="L136" i="9" s="1"/>
  <c r="L135" i="9" s="1"/>
  <c r="L134" i="9" s="1"/>
  <c r="L133" i="9" s="1"/>
  <c r="L132" i="9" s="1"/>
  <c r="J137" i="9"/>
  <c r="J136" i="9" s="1"/>
  <c r="J135" i="9" s="1"/>
  <c r="J134" i="9" s="1"/>
  <c r="J133" i="9" s="1"/>
  <c r="J132" i="9" s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I85" i="18"/>
  <c r="I84" i="18" s="1"/>
  <c r="I83" i="18" s="1"/>
  <c r="J99" i="18"/>
  <c r="J98" i="18" s="1"/>
  <c r="J97" i="18" s="1"/>
  <c r="J96" i="18" s="1"/>
  <c r="J95" i="18" s="1"/>
  <c r="J94" i="18" s="1"/>
  <c r="K99" i="18"/>
  <c r="K98" i="18" s="1"/>
  <c r="K97" i="18" s="1"/>
  <c r="K96" i="18" s="1"/>
  <c r="K95" i="18" s="1"/>
  <c r="K94" i="18" s="1"/>
  <c r="I99" i="18"/>
  <c r="I98" i="18" s="1"/>
  <c r="I97" i="18" s="1"/>
  <c r="I96" i="18" s="1"/>
  <c r="I95" i="18" s="1"/>
  <c r="I94" i="18" s="1"/>
  <c r="J46" i="18"/>
  <c r="J45" i="18" s="1"/>
  <c r="J44" i="18" s="1"/>
  <c r="J43" i="18" s="1"/>
  <c r="K46" i="18"/>
  <c r="K45" i="18" s="1"/>
  <c r="K44" i="18" s="1"/>
  <c r="K43" i="18" s="1"/>
  <c r="I46" i="18"/>
  <c r="I45" i="18" s="1"/>
  <c r="I44" i="18" s="1"/>
  <c r="I43" i="18" s="1"/>
  <c r="K47" i="6"/>
  <c r="K46" i="6" s="1"/>
  <c r="K45" i="6" s="1"/>
  <c r="K44" i="6" s="1"/>
  <c r="L47" i="6"/>
  <c r="L46" i="6" s="1"/>
  <c r="L45" i="6" s="1"/>
  <c r="L44" i="6" s="1"/>
  <c r="J47" i="6"/>
  <c r="J46" i="6" s="1"/>
  <c r="J45" i="6" s="1"/>
  <c r="J44" i="6" s="1"/>
  <c r="K99" i="6" l="1"/>
  <c r="K98" i="6" s="1"/>
  <c r="K97" i="6" s="1"/>
  <c r="K96" i="6" s="1"/>
  <c r="K95" i="6" s="1"/>
  <c r="L99" i="6"/>
  <c r="L98" i="6" s="1"/>
  <c r="L97" i="6" s="1"/>
  <c r="L96" i="6" s="1"/>
  <c r="L95" i="6" s="1"/>
  <c r="J99" i="6"/>
  <c r="J98" i="6" s="1"/>
  <c r="J97" i="6" s="1"/>
  <c r="J96" i="6" s="1"/>
  <c r="J95" i="6" s="1"/>
  <c r="K87" i="9" l="1"/>
  <c r="K86" i="9" s="1"/>
  <c r="K85" i="9" s="1"/>
  <c r="K84" i="9" s="1"/>
  <c r="K83" i="9" s="1"/>
  <c r="K82" i="9" s="1"/>
  <c r="L87" i="9"/>
  <c r="L86" i="9" s="1"/>
  <c r="L85" i="9" s="1"/>
  <c r="L84" i="9" s="1"/>
  <c r="L83" i="9" s="1"/>
  <c r="L82" i="9" s="1"/>
  <c r="J87" i="9"/>
  <c r="J86" i="9" s="1"/>
  <c r="J85" i="9" s="1"/>
  <c r="J84" i="9" s="1"/>
  <c r="J83" i="9" s="1"/>
  <c r="J82" i="9" s="1"/>
  <c r="K63" i="9"/>
  <c r="K62" i="9" s="1"/>
  <c r="K61" i="9" s="1"/>
  <c r="K60" i="9" s="1"/>
  <c r="K59" i="9" s="1"/>
  <c r="K58" i="9" s="1"/>
  <c r="L63" i="9"/>
  <c r="L62" i="9" s="1"/>
  <c r="L61" i="9" s="1"/>
  <c r="L60" i="9" s="1"/>
  <c r="L59" i="9" s="1"/>
  <c r="L58" i="9" s="1"/>
  <c r="J63" i="9"/>
  <c r="J62" i="9" s="1"/>
  <c r="J61" i="9" s="1"/>
  <c r="J60" i="9" s="1"/>
  <c r="J59" i="9" s="1"/>
  <c r="J58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K31" i="6"/>
  <c r="K30" i="6" s="1"/>
  <c r="L31" i="6"/>
  <c r="L30" i="6" s="1"/>
  <c r="J31" i="6"/>
  <c r="J30" i="6" s="1"/>
  <c r="D13" i="13"/>
  <c r="E13" i="13"/>
  <c r="C13" i="13"/>
  <c r="L17" i="6"/>
  <c r="L16" i="6" s="1"/>
  <c r="K17" i="6"/>
  <c r="K16" i="6" s="1"/>
  <c r="J17" i="6"/>
  <c r="J16" i="6" s="1"/>
  <c r="C23" i="1" l="1"/>
  <c r="D23" i="1"/>
  <c r="E23" i="1"/>
  <c r="K105" i="6" l="1"/>
  <c r="K113" i="9"/>
  <c r="K112" i="9" s="1"/>
  <c r="K111" i="9" s="1"/>
  <c r="K110" i="9" s="1"/>
  <c r="K109" i="9" s="1"/>
  <c r="K108" i="9" s="1"/>
  <c r="L113" i="9"/>
  <c r="L112" i="9" s="1"/>
  <c r="L111" i="9" s="1"/>
  <c r="L110" i="9" s="1"/>
  <c r="L109" i="9" s="1"/>
  <c r="L108" i="9" s="1"/>
  <c r="J113" i="9"/>
  <c r="J112" i="9" s="1"/>
  <c r="J111" i="9" s="1"/>
  <c r="J110" i="9" s="1"/>
  <c r="J109" i="9" s="1"/>
  <c r="J108" i="9" s="1"/>
  <c r="I129" i="18"/>
  <c r="K129" i="6"/>
  <c r="K128" i="6" s="1"/>
  <c r="K127" i="6" s="1"/>
  <c r="K126" i="6" s="1"/>
  <c r="K125" i="6" s="1"/>
  <c r="K124" i="6" s="1"/>
  <c r="L129" i="6"/>
  <c r="L128" i="6" s="1"/>
  <c r="L127" i="6" s="1"/>
  <c r="L126" i="6" s="1"/>
  <c r="L125" i="6" s="1"/>
  <c r="L124" i="6" s="1"/>
  <c r="J129" i="6"/>
  <c r="J128" i="6" s="1"/>
  <c r="J127" i="6" s="1"/>
  <c r="J126" i="6" s="1"/>
  <c r="J125" i="6" s="1"/>
  <c r="J124" i="6" s="1"/>
  <c r="C16" i="12" l="1"/>
  <c r="J129" i="18" l="1"/>
  <c r="J128" i="18" s="1"/>
  <c r="J127" i="18" s="1"/>
  <c r="J126" i="18" s="1"/>
  <c r="J125" i="18" s="1"/>
  <c r="J124" i="18" s="1"/>
  <c r="J123" i="18" s="1"/>
  <c r="K129" i="18"/>
  <c r="K128" i="18" s="1"/>
  <c r="K127" i="18" s="1"/>
  <c r="K126" i="18" s="1"/>
  <c r="K125" i="18" s="1"/>
  <c r="K124" i="18" s="1"/>
  <c r="K123" i="18" s="1"/>
  <c r="I128" i="18"/>
  <c r="I127" i="18" s="1"/>
  <c r="I126" i="18" s="1"/>
  <c r="I125" i="18" s="1"/>
  <c r="I124" i="18" s="1"/>
  <c r="I123" i="18" s="1"/>
  <c r="K28" i="9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I21" i="18"/>
  <c r="I26" i="18"/>
  <c r="I25" i="18" s="1"/>
  <c r="I28" i="18"/>
  <c r="I27" i="18" s="1"/>
  <c r="I36" i="18"/>
  <c r="I35" i="18" s="1"/>
  <c r="I34" i="18" s="1"/>
  <c r="I33" i="18" s="1"/>
  <c r="I32" i="18" s="1"/>
  <c r="I42" i="18"/>
  <c r="I41" i="18" s="1"/>
  <c r="I40" i="18" s="1"/>
  <c r="I39" i="18" s="1"/>
  <c r="I38" i="18" s="1"/>
  <c r="I37" i="18" s="1"/>
  <c r="I24" i="18" l="1"/>
  <c r="I20" i="18" s="1"/>
  <c r="J28" i="18" l="1"/>
  <c r="L105" i="6"/>
  <c r="L104" i="6" s="1"/>
  <c r="K104" i="6"/>
  <c r="J105" i="6"/>
  <c r="J104" i="6" s="1"/>
  <c r="J115" i="18"/>
  <c r="J114" i="18" s="1"/>
  <c r="J113" i="18" s="1"/>
  <c r="J112" i="18" s="1"/>
  <c r="J111" i="18" s="1"/>
  <c r="J110" i="18" s="1"/>
  <c r="J109" i="18" s="1"/>
  <c r="K115" i="18"/>
  <c r="I115" i="18"/>
  <c r="I114" i="18" s="1"/>
  <c r="I113" i="18" s="1"/>
  <c r="I112" i="18" s="1"/>
  <c r="I111" i="18" s="1"/>
  <c r="I110" i="18" s="1"/>
  <c r="J108" i="18"/>
  <c r="J107" i="18" s="1"/>
  <c r="J106" i="18" s="1"/>
  <c r="K108" i="18"/>
  <c r="K107" i="18" s="1"/>
  <c r="K106" i="18" s="1"/>
  <c r="I108" i="18"/>
  <c r="I107" i="18" s="1"/>
  <c r="I106" i="18" s="1"/>
  <c r="J105" i="18"/>
  <c r="J104" i="18" s="1"/>
  <c r="J103" i="18" s="1"/>
  <c r="K105" i="18"/>
  <c r="K104" i="18" s="1"/>
  <c r="K103" i="18" s="1"/>
  <c r="I105" i="18"/>
  <c r="I104" i="18" s="1"/>
  <c r="I103" i="18" s="1"/>
  <c r="I82" i="18"/>
  <c r="I81" i="18" s="1"/>
  <c r="I80" i="18" s="1"/>
  <c r="I79" i="18" s="1"/>
  <c r="I78" i="18" s="1"/>
  <c r="I77" i="18" s="1"/>
  <c r="J64" i="18"/>
  <c r="J63" i="18" s="1"/>
  <c r="K64" i="18"/>
  <c r="K63" i="18" s="1"/>
  <c r="I64" i="18"/>
  <c r="I63" i="18" s="1"/>
  <c r="J62" i="18"/>
  <c r="K62" i="18"/>
  <c r="I62" i="18"/>
  <c r="J62" i="6"/>
  <c r="J36" i="18"/>
  <c r="J35" i="18" s="1"/>
  <c r="J34" i="18" s="1"/>
  <c r="J33" i="18" s="1"/>
  <c r="J32" i="18" s="1"/>
  <c r="K36" i="18"/>
  <c r="K28" i="18"/>
  <c r="J26" i="18"/>
  <c r="J25" i="18" s="1"/>
  <c r="K26" i="18"/>
  <c r="K25" i="18" s="1"/>
  <c r="J14" i="18"/>
  <c r="K14" i="18"/>
  <c r="I14" i="18"/>
  <c r="K57" i="9"/>
  <c r="L57" i="9"/>
  <c r="K107" i="9"/>
  <c r="L107" i="9"/>
  <c r="J107" i="9"/>
  <c r="K101" i="9"/>
  <c r="L101" i="9"/>
  <c r="J101" i="9"/>
  <c r="J57" i="9"/>
  <c r="K122" i="18"/>
  <c r="K121" i="18" s="1"/>
  <c r="K120" i="18" s="1"/>
  <c r="K119" i="18" s="1"/>
  <c r="K118" i="18" s="1"/>
  <c r="K117" i="18" s="1"/>
  <c r="K116" i="18" s="1"/>
  <c r="J122" i="18"/>
  <c r="J121" i="18" s="1"/>
  <c r="J120" i="18" s="1"/>
  <c r="J119" i="18" s="1"/>
  <c r="J118" i="18" s="1"/>
  <c r="J117" i="18" s="1"/>
  <c r="J116" i="18" s="1"/>
  <c r="I122" i="18"/>
  <c r="I121" i="18" s="1"/>
  <c r="I120" i="18" s="1"/>
  <c r="I119" i="18" s="1"/>
  <c r="I118" i="18" s="1"/>
  <c r="I117" i="18" s="1"/>
  <c r="I116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J26" i="6"/>
  <c r="J25" i="6" s="1"/>
  <c r="J21" i="6" s="1"/>
  <c r="C25" i="1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76" i="9" s="1"/>
  <c r="L26" i="6"/>
  <c r="L76" i="9" s="1"/>
  <c r="L23" i="6"/>
  <c r="L22" i="6" s="1"/>
  <c r="K23" i="6"/>
  <c r="L14" i="6"/>
  <c r="L13" i="6" s="1"/>
  <c r="L12" i="6" s="1"/>
  <c r="K14" i="6"/>
  <c r="J14" i="6"/>
  <c r="J13" i="6" s="1"/>
  <c r="J12" i="6" s="1"/>
  <c r="K28" i="6"/>
  <c r="K81" i="9" s="1"/>
  <c r="K80" i="9" s="1"/>
  <c r="K79" i="9" s="1"/>
  <c r="K78" i="9" s="1"/>
  <c r="K77" i="9" s="1"/>
  <c r="L36" i="6"/>
  <c r="L35" i="6" s="1"/>
  <c r="K36" i="6"/>
  <c r="K35" i="6" s="1"/>
  <c r="J36" i="6"/>
  <c r="J35" i="6" s="1"/>
  <c r="J28" i="6"/>
  <c r="J81" i="9" s="1"/>
  <c r="J80" i="9" s="1"/>
  <c r="J79" i="9" s="1"/>
  <c r="L42" i="6"/>
  <c r="L41" i="6" s="1"/>
  <c r="K42" i="6"/>
  <c r="K41" i="6" s="1"/>
  <c r="J42" i="6"/>
  <c r="J41" i="6" s="1"/>
  <c r="L64" i="6"/>
  <c r="K64" i="6"/>
  <c r="J64" i="6"/>
  <c r="L62" i="6"/>
  <c r="K62" i="6"/>
  <c r="K82" i="6"/>
  <c r="K81" i="6" s="1"/>
  <c r="L82" i="6"/>
  <c r="L81" i="6" s="1"/>
  <c r="J82" i="6"/>
  <c r="J81" i="6" s="1"/>
  <c r="K108" i="6"/>
  <c r="K107" i="6" s="1"/>
  <c r="L108" i="6"/>
  <c r="L107" i="6" s="1"/>
  <c r="J108" i="6"/>
  <c r="J107" i="6" s="1"/>
  <c r="K115" i="6"/>
  <c r="K114" i="6" s="1"/>
  <c r="L115" i="6"/>
  <c r="L114" i="6" s="1"/>
  <c r="J115" i="6"/>
  <c r="J114" i="6" s="1"/>
  <c r="J113" i="6" s="1"/>
  <c r="J112" i="6" s="1"/>
  <c r="J111" i="6" s="1"/>
  <c r="J110" i="6" s="1"/>
  <c r="K122" i="6"/>
  <c r="K121" i="6" s="1"/>
  <c r="L122" i="6"/>
  <c r="L121" i="6" s="1"/>
  <c r="J122" i="6"/>
  <c r="J121" i="6" s="1"/>
  <c r="D10" i="1"/>
  <c r="D9" i="1" s="1"/>
  <c r="E10" i="1"/>
  <c r="E9" i="1" s="1"/>
  <c r="D12" i="1"/>
  <c r="E12" i="1"/>
  <c r="D14" i="1"/>
  <c r="E14" i="1"/>
  <c r="D17" i="1"/>
  <c r="E17" i="1"/>
  <c r="C17" i="1"/>
  <c r="C14" i="1"/>
  <c r="C12" i="1"/>
  <c r="C10" i="1"/>
  <c r="C9" i="1" s="1"/>
  <c r="K13" i="6" l="1"/>
  <c r="K12" i="6" s="1"/>
  <c r="K11" i="6" s="1"/>
  <c r="K10" i="6" s="1"/>
  <c r="C8" i="1"/>
  <c r="J103" i="6"/>
  <c r="J102" i="6" s="1"/>
  <c r="J101" i="6" s="1"/>
  <c r="E8" i="1"/>
  <c r="L103" i="6"/>
  <c r="L102" i="6" s="1"/>
  <c r="L101" i="6" s="1"/>
  <c r="D8" i="1"/>
  <c r="J102" i="18"/>
  <c r="J101" i="18" s="1"/>
  <c r="J100" i="18" s="1"/>
  <c r="J93" i="18" s="1"/>
  <c r="I102" i="18"/>
  <c r="I101" i="18" s="1"/>
  <c r="I100" i="18" s="1"/>
  <c r="K102" i="18"/>
  <c r="K101" i="18" s="1"/>
  <c r="K100" i="18" s="1"/>
  <c r="K93" i="18" s="1"/>
  <c r="K103" i="6"/>
  <c r="K102" i="6" s="1"/>
  <c r="K101" i="6" s="1"/>
  <c r="J22" i="6"/>
  <c r="J76" i="9"/>
  <c r="K114" i="18"/>
  <c r="K113" i="18" s="1"/>
  <c r="K112" i="18" s="1"/>
  <c r="K111" i="18" s="1"/>
  <c r="K110" i="18" s="1"/>
  <c r="K109" i="18" s="1"/>
  <c r="K35" i="18"/>
  <c r="K34" i="18" s="1"/>
  <c r="K33" i="18" s="1"/>
  <c r="K32" i="18" s="1"/>
  <c r="K106" i="9"/>
  <c r="K105" i="9" s="1"/>
  <c r="K102" i="9" s="1"/>
  <c r="K100" i="9"/>
  <c r="K99" i="9" s="1"/>
  <c r="K96" i="9" s="1"/>
  <c r="K70" i="9"/>
  <c r="K69" i="9" s="1"/>
  <c r="K68" i="9" s="1"/>
  <c r="K125" i="9"/>
  <c r="K124" i="9" s="1"/>
  <c r="K123" i="9" s="1"/>
  <c r="K120" i="9" s="1"/>
  <c r="L148" i="9"/>
  <c r="L147" i="9" s="1"/>
  <c r="L146" i="9" s="1"/>
  <c r="K153" i="9"/>
  <c r="L28" i="6"/>
  <c r="L81" i="9" s="1"/>
  <c r="L80" i="9" s="1"/>
  <c r="L79" i="9" s="1"/>
  <c r="L78" i="9" s="1"/>
  <c r="L77" i="9" s="1"/>
  <c r="L70" i="9"/>
  <c r="L69" i="9" s="1"/>
  <c r="L68" i="9" s="1"/>
  <c r="K95" i="9"/>
  <c r="L125" i="9"/>
  <c r="L124" i="9" s="1"/>
  <c r="L123" i="9" s="1"/>
  <c r="L120" i="9" s="1"/>
  <c r="K131" i="9"/>
  <c r="K130" i="9" s="1"/>
  <c r="K129" i="9" s="1"/>
  <c r="K126" i="9" s="1"/>
  <c r="J148" i="9"/>
  <c r="J147" i="9" s="1"/>
  <c r="J146" i="9" s="1"/>
  <c r="L153" i="9"/>
  <c r="J70" i="9"/>
  <c r="J69" i="9" s="1"/>
  <c r="J68" i="9" s="1"/>
  <c r="J67" i="9" s="1"/>
  <c r="J66" i="9" s="1"/>
  <c r="J65" i="9" s="1"/>
  <c r="L95" i="9"/>
  <c r="J125" i="9"/>
  <c r="L131" i="9"/>
  <c r="L130" i="9" s="1"/>
  <c r="L129" i="9" s="1"/>
  <c r="L126" i="9" s="1"/>
  <c r="J153" i="9"/>
  <c r="J95" i="9"/>
  <c r="J131" i="9"/>
  <c r="K148" i="9"/>
  <c r="K147" i="9" s="1"/>
  <c r="K146" i="9" s="1"/>
  <c r="L56" i="9"/>
  <c r="L55" i="9" s="1"/>
  <c r="L52" i="9" s="1"/>
  <c r="L51" i="9" s="1"/>
  <c r="J106" i="9"/>
  <c r="J105" i="9" s="1"/>
  <c r="J102" i="9" s="1"/>
  <c r="J78" i="9"/>
  <c r="J77" i="9" s="1"/>
  <c r="I109" i="18"/>
  <c r="I61" i="18"/>
  <c r="I60" i="18" s="1"/>
  <c r="I13" i="18"/>
  <c r="I12" i="18" s="1"/>
  <c r="I11" i="18" s="1"/>
  <c r="K61" i="18"/>
  <c r="K60" i="18" s="1"/>
  <c r="K59" i="18" s="1"/>
  <c r="K58" i="18" s="1"/>
  <c r="K57" i="18" s="1"/>
  <c r="K56" i="18" s="1"/>
  <c r="K13" i="18"/>
  <c r="K12" i="18" s="1"/>
  <c r="K11" i="18" s="1"/>
  <c r="K27" i="18"/>
  <c r="K24" i="18" s="1"/>
  <c r="J21" i="18"/>
  <c r="J13" i="18"/>
  <c r="J12" i="18" s="1"/>
  <c r="J11" i="18" s="1"/>
  <c r="J27" i="18"/>
  <c r="J24" i="18" s="1"/>
  <c r="J61" i="18"/>
  <c r="J60" i="18" s="1"/>
  <c r="J59" i="18" s="1"/>
  <c r="J58" i="18" s="1"/>
  <c r="J57" i="18" s="1"/>
  <c r="J56" i="18" s="1"/>
  <c r="K21" i="18"/>
  <c r="L61" i="6"/>
  <c r="L60" i="6" s="1"/>
  <c r="L59" i="6" s="1"/>
  <c r="K22" i="6"/>
  <c r="K61" i="6"/>
  <c r="K60" i="6" s="1"/>
  <c r="K59" i="6" s="1"/>
  <c r="E10" i="13"/>
  <c r="D10" i="13"/>
  <c r="J120" i="6"/>
  <c r="J119" i="6" s="1"/>
  <c r="J118" i="6" s="1"/>
  <c r="J117" i="6" s="1"/>
  <c r="J61" i="6"/>
  <c r="J60" i="6" s="1"/>
  <c r="J59" i="6" s="1"/>
  <c r="L80" i="6"/>
  <c r="L34" i="6"/>
  <c r="L33" i="6" s="1"/>
  <c r="L159" i="9"/>
  <c r="L158" i="9" s="1"/>
  <c r="L157" i="9" s="1"/>
  <c r="J56" i="9"/>
  <c r="J55" i="9" s="1"/>
  <c r="J11" i="6"/>
  <c r="J10" i="6" s="1"/>
  <c r="L120" i="6"/>
  <c r="L119" i="6" s="1"/>
  <c r="L118" i="6" s="1"/>
  <c r="L117" i="6" s="1"/>
  <c r="K113" i="6"/>
  <c r="K112" i="6" s="1"/>
  <c r="K111" i="6" s="1"/>
  <c r="K110" i="6" s="1"/>
  <c r="J80" i="6"/>
  <c r="K80" i="6"/>
  <c r="L40" i="6"/>
  <c r="L39" i="6" s="1"/>
  <c r="L38" i="6" s="1"/>
  <c r="L100" i="9"/>
  <c r="L99" i="9" s="1"/>
  <c r="J34" i="6"/>
  <c r="J33" i="6" s="1"/>
  <c r="J159" i="9"/>
  <c r="J158" i="9" s="1"/>
  <c r="J157" i="9" s="1"/>
  <c r="K159" i="9"/>
  <c r="K158" i="9" s="1"/>
  <c r="K157" i="9" s="1"/>
  <c r="K34" i="6"/>
  <c r="K33" i="6" s="1"/>
  <c r="K56" i="9"/>
  <c r="K55" i="9" s="1"/>
  <c r="K25" i="6"/>
  <c r="K21" i="6" s="1"/>
  <c r="L113" i="6"/>
  <c r="L112" i="6" s="1"/>
  <c r="L111" i="6" s="1"/>
  <c r="L110" i="6" s="1"/>
  <c r="J100" i="9"/>
  <c r="J99" i="9" s="1"/>
  <c r="J40" i="6"/>
  <c r="J39" i="6" s="1"/>
  <c r="J38" i="6" s="1"/>
  <c r="K40" i="6"/>
  <c r="K39" i="6" s="1"/>
  <c r="K38" i="6" s="1"/>
  <c r="L11" i="6"/>
  <c r="L10" i="6" s="1"/>
  <c r="K120" i="6"/>
  <c r="K119" i="6" s="1"/>
  <c r="K118" i="6" s="1"/>
  <c r="K117" i="6" s="1"/>
  <c r="J89" i="9" l="1"/>
  <c r="K152" i="9"/>
  <c r="K151" i="9" s="1"/>
  <c r="K150" i="9" s="1"/>
  <c r="K149" i="9" s="1"/>
  <c r="K89" i="9"/>
  <c r="K88" i="9" s="1"/>
  <c r="L152" i="9"/>
  <c r="L151" i="9" s="1"/>
  <c r="L150" i="9" s="1"/>
  <c r="L149" i="9" s="1"/>
  <c r="L89" i="9"/>
  <c r="J130" i="9"/>
  <c r="J129" i="9" s="1"/>
  <c r="J126" i="9" s="1"/>
  <c r="L88" i="9"/>
  <c r="J79" i="6"/>
  <c r="J78" i="6" s="1"/>
  <c r="L79" i="6"/>
  <c r="L78" i="6" s="1"/>
  <c r="K79" i="6"/>
  <c r="K78" i="6" s="1"/>
  <c r="K94" i="6"/>
  <c r="J20" i="18"/>
  <c r="J19" i="18" s="1"/>
  <c r="J18" i="18" s="1"/>
  <c r="K20" i="18"/>
  <c r="K19" i="18" s="1"/>
  <c r="K18" i="18" s="1"/>
  <c r="J124" i="9"/>
  <c r="J123" i="9" s="1"/>
  <c r="J120" i="9" s="1"/>
  <c r="L25" i="6"/>
  <c r="L21" i="6" s="1"/>
  <c r="J152" i="9"/>
  <c r="J151" i="9" s="1"/>
  <c r="J150" i="9" s="1"/>
  <c r="J149" i="9" s="1"/>
  <c r="J10" i="18"/>
  <c r="J9" i="18" s="1"/>
  <c r="K10" i="18"/>
  <c r="K9" i="18" s="1"/>
  <c r="I10" i="18"/>
  <c r="I9" i="18" s="1"/>
  <c r="K128" i="9"/>
  <c r="K127" i="9" s="1"/>
  <c r="J94" i="9"/>
  <c r="J93" i="9" s="1"/>
  <c r="J92" i="9" s="1"/>
  <c r="J91" i="9" s="1"/>
  <c r="L94" i="9"/>
  <c r="L93" i="9" s="1"/>
  <c r="L90" i="9" s="1"/>
  <c r="L58" i="6"/>
  <c r="L57" i="6" s="1"/>
  <c r="L128" i="9"/>
  <c r="L127" i="9" s="1"/>
  <c r="K58" i="6"/>
  <c r="K57" i="6" s="1"/>
  <c r="K104" i="9"/>
  <c r="K103" i="9" s="1"/>
  <c r="K122" i="9"/>
  <c r="K121" i="9" s="1"/>
  <c r="I19" i="18"/>
  <c r="I18" i="18" s="1"/>
  <c r="K98" i="9"/>
  <c r="K97" i="9" s="1"/>
  <c r="I93" i="18"/>
  <c r="J104" i="9"/>
  <c r="J103" i="9" s="1"/>
  <c r="L122" i="9"/>
  <c r="L121" i="9" s="1"/>
  <c r="L54" i="9"/>
  <c r="L53" i="9" s="1"/>
  <c r="K52" i="9"/>
  <c r="K51" i="9" s="1"/>
  <c r="K54" i="9"/>
  <c r="K53" i="9" s="1"/>
  <c r="K154" i="9"/>
  <c r="K156" i="9"/>
  <c r="K155" i="9" s="1"/>
  <c r="J52" i="9"/>
  <c r="J51" i="9" s="1"/>
  <c r="J54" i="9"/>
  <c r="J53" i="9" s="1"/>
  <c r="J154" i="9"/>
  <c r="J156" i="9"/>
  <c r="J155" i="9" s="1"/>
  <c r="L154" i="9"/>
  <c r="L156" i="9"/>
  <c r="L155" i="9" s="1"/>
  <c r="K145" i="9"/>
  <c r="K144" i="9" s="1"/>
  <c r="L145" i="9"/>
  <c r="L144" i="9" s="1"/>
  <c r="J145" i="9"/>
  <c r="J144" i="9" s="1"/>
  <c r="J96" i="9"/>
  <c r="J98" i="9"/>
  <c r="J97" i="9" s="1"/>
  <c r="L96" i="9"/>
  <c r="L98" i="9"/>
  <c r="L97" i="9" s="1"/>
  <c r="L65" i="9"/>
  <c r="L67" i="9"/>
  <c r="L66" i="9" s="1"/>
  <c r="K65" i="9"/>
  <c r="K67" i="9"/>
  <c r="K66" i="9" s="1"/>
  <c r="K94" i="9"/>
  <c r="K93" i="9" s="1"/>
  <c r="I59" i="18"/>
  <c r="I58" i="18" s="1"/>
  <c r="I57" i="18" s="1"/>
  <c r="I56" i="18" s="1"/>
  <c r="L94" i="6"/>
  <c r="C28" i="1"/>
  <c r="C19" i="1" s="1"/>
  <c r="D28" i="1"/>
  <c r="D19" i="1" s="1"/>
  <c r="E28" i="1"/>
  <c r="E19" i="1" s="1"/>
  <c r="L106" i="9"/>
  <c r="L105" i="9" s="1"/>
  <c r="J58" i="6"/>
  <c r="J57" i="6" s="1"/>
  <c r="J94" i="6"/>
  <c r="K75" i="9"/>
  <c r="K74" i="9" s="1"/>
  <c r="K71" i="9" s="1"/>
  <c r="K20" i="6"/>
  <c r="K19" i="6" s="1"/>
  <c r="K9" i="6" s="1"/>
  <c r="J20" i="6"/>
  <c r="J19" i="6" s="1"/>
  <c r="J9" i="6" s="1"/>
  <c r="J75" i="9"/>
  <c r="J74" i="9" s="1"/>
  <c r="L75" i="9"/>
  <c r="L74" i="9" s="1"/>
  <c r="L71" i="9" s="1"/>
  <c r="J8" i="6" l="1"/>
  <c r="J7" i="6" s="1"/>
  <c r="C20" i="13" s="1"/>
  <c r="C19" i="13" s="1"/>
  <c r="C18" i="13" s="1"/>
  <c r="J128" i="9"/>
  <c r="J127" i="9" s="1"/>
  <c r="I8" i="18"/>
  <c r="I7" i="18" s="1"/>
  <c r="J8" i="18"/>
  <c r="J7" i="18" s="1"/>
  <c r="K8" i="18"/>
  <c r="K7" i="18" s="1"/>
  <c r="K8" i="6"/>
  <c r="K7" i="6" s="1"/>
  <c r="D20" i="13" s="1"/>
  <c r="D19" i="13" s="1"/>
  <c r="D18" i="13" s="1"/>
  <c r="L64" i="9"/>
  <c r="L50" i="9" s="1"/>
  <c r="L7" i="9" s="1"/>
  <c r="K64" i="9"/>
  <c r="K50" i="9" s="1"/>
  <c r="K7" i="9" s="1"/>
  <c r="J122" i="9"/>
  <c r="J121" i="9" s="1"/>
  <c r="L20" i="6"/>
  <c r="L19" i="6" s="1"/>
  <c r="L9" i="6" s="1"/>
  <c r="L8" i="6" s="1"/>
  <c r="L92" i="9"/>
  <c r="L91" i="9" s="1"/>
  <c r="J90" i="9"/>
  <c r="E7" i="1"/>
  <c r="E17" i="13" s="1"/>
  <c r="E16" i="13" s="1"/>
  <c r="E15" i="13" s="1"/>
  <c r="D7" i="1"/>
  <c r="D17" i="13" s="1"/>
  <c r="D16" i="13" s="1"/>
  <c r="D15" i="13" s="1"/>
  <c r="C7" i="1"/>
  <c r="L102" i="9"/>
  <c r="L104" i="9"/>
  <c r="L103" i="9" s="1"/>
  <c r="K90" i="9"/>
  <c r="K92" i="9"/>
  <c r="K91" i="9" s="1"/>
  <c r="L73" i="9"/>
  <c r="L72" i="9" s="1"/>
  <c r="J73" i="9"/>
  <c r="J72" i="9" s="1"/>
  <c r="K73" i="9"/>
  <c r="K72" i="9" s="1"/>
  <c r="J88" i="9"/>
  <c r="J71" i="9" l="1"/>
  <c r="J64" i="9" s="1"/>
  <c r="J50" i="9" s="1"/>
  <c r="J7" i="9" s="1"/>
  <c r="D14" i="13"/>
  <c r="L7" i="6"/>
  <c r="E20" i="13" s="1"/>
  <c r="E19" i="13" s="1"/>
  <c r="E18" i="13" s="1"/>
  <c r="E14" i="13" s="1"/>
  <c r="C17" i="13"/>
  <c r="C16" i="13" s="1"/>
  <c r="C15" i="13" s="1"/>
  <c r="C14" i="13" s="1"/>
  <c r="D6" i="13" l="1"/>
  <c r="E6" i="13"/>
  <c r="C6" i="13"/>
</calcChain>
</file>

<file path=xl/sharedStrings.xml><?xml version="1.0" encoding="utf-8"?>
<sst xmlns="http://schemas.openxmlformats.org/spreadsheetml/2006/main" count="2341" uniqueCount="241">
  <si>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</si>
  <si>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</si>
  <si>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</si>
  <si>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</si>
  <si>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</si>
  <si>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</si>
  <si>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</si>
  <si>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</si>
  <si>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</si>
  <si>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</si>
  <si>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</si>
  <si>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</si>
  <si>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</si>
  <si>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</si>
  <si>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</si>
  <si>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</si>
  <si>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</si>
  <si>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</si>
  <si>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</si>
  <si>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</si>
  <si>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</si>
  <si>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</si>
  <si>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</si>
  <si>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</si>
  <si>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</si>
  <si>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</si>
  <si>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</si>
  <si>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</si>
  <si>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</si>
  <si>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</si>
  <si>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</si>
  <si>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</si>
  <si>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</si>
  <si>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</si>
  <si>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</si>
  <si>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</si>
  <si>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</si>
  <si>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</si>
  <si>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</si>
  <si>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</si>
  <si>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</si>
  <si>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</si>
  <si>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</si>
  <si>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</si>
  <si>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</si>
  <si>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</si>
  <si>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</si>
  <si>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</si>
  <si>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</si>
  <si>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</si>
  <si>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</si>
  <si>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</si>
  <si>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</si>
  <si>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</si>
  <si>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</si>
  <si>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</si>
  <si>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</si>
  <si>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</si>
  <si>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</si>
  <si>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</si>
  <si>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</si>
  <si>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</si>
  <si>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</si>
  <si>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</si>
  <si>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</si>
  <si>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</si>
  <si>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</si>
  <si>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</si>
  <si>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</si>
  <si>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</si>
  <si>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</si>
  <si>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</si>
  <si>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</si>
  <si>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</si>
  <si>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</si>
  <si>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</si>
  <si>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</si>
  <si>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</si>
  <si>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</si>
  <si>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</si>
  <si>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</si>
  <si>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</si>
  <si>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</si>
  <si>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</si>
  <si>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</si>
  <si>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</si>
  <si>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</si>
  <si>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</si>
  <si>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</si>
  <si>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</si>
  <si>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</si>
  <si>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</si>
  <si>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</si>
  <si>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</si>
  <si>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</si>
  <si>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</si>
  <si>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</si>
  <si>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</si>
  <si>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</si>
  <si>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</si>
  <si>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</si>
  <si>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</si>
  <si>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</si>
  <si>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</si>
  <si>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</si>
  <si>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</si>
  <si>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</si>
  <si>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</si>
  <si>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</si>
  <si>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</si>
  <si>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</si>
  <si>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</si>
  <si>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</si>
  <si>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</si>
  <si>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</si>
  <si>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</si>
  <si>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</si>
  <si>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</si>
  <si>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</si>
  <si>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</si>
  <si>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</si>
  <si>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</si>
  <si>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</si>
  <si>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местных бюджетов</t>
  </si>
  <si>
    <t>(тыс.руб.)</t>
  </si>
  <si>
    <t>000 01 02 00 00 10 0000 710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</si>
  <si>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</si>
  <si>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</si>
  <si>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</si>
  <si>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</si>
  <si>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</si>
  <si>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</si>
  <si>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</si>
  <si>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</si>
  <si>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</si>
  <si>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</si>
  <si>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</si>
  <si>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</si>
  <si>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</si>
  <si>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</si>
  <si>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</si>
  <si>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</si>
  <si>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</si>
  <si>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</si>
  <si>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</si>
  <si>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</si>
  <si>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</si>
  <si>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</si>
  <si>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</si>
  <si>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</si>
  <si>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Пушкинского сельского поселения Кадошкинского муниципального района Республики Мордовия</t>
  </si>
  <si>
    <t xml:space="preserve"> ДОХОДЫ 
БЮДЖЕТА ПУШКИНСКОГО СЕЛЬСКОГО ПОСЕЛЕНИЯ КАДОШКИНСКОГО МУНИЦИПАЛЬНОГО РАЙОНА РЕСПУБЛИКИ МОРДОВИЯ </t>
  </si>
  <si>
    <t>91920240014100000150</t>
  </si>
  <si>
    <t>Непрограммные расходы главных распорядителей средств бюджета Пушкинского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</si>
  <si>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Пушкинского сельского поселения Кадошкинского муниципального района Республики Мордовия</t>
  </si>
  <si>
    <t>Резервный фонд администрации Пушкинского сельского поселения Кадошкинского муниципального района Республики Мордовия</t>
  </si>
  <si>
    <t>91920230024100000150</t>
  </si>
  <si>
    <t>91920235118100000150</t>
  </si>
  <si>
    <t>919</t>
  </si>
  <si>
    <t>Программа комплексного развития транспортной инфраструктуры Пушкинского сельского поселения Кадошкинского муниципального района Республики Мордовия на 2017-2025 годы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</si>
  <si>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</si>
  <si>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</si>
  <si>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</si>
  <si>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91920215002100000150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</si>
  <si>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</si>
  <si>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</si>
  <si>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</si>
  <si>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</si>
  <si>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</si>
  <si>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</si>
  <si>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</si>
  <si>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</si>
  <si>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</si>
  <si>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</si>
  <si>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</si>
  <si>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</si>
  <si>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</si>
  <si>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</si>
  <si>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</si>
  <si>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</si>
  <si>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</si>
  <si>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</si>
  <si>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</si>
  <si>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</si>
  <si>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</si>
  <si>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</si>
  <si>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</si>
  <si>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</si>
  <si>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91920229999100000150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</si>
  <si>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</si>
  <si>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</si>
  <si>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44101</t>
  </si>
  <si>
    <t>Другие общегосударственные вопросы</t>
  </si>
  <si>
    <t>08</t>
  </si>
  <si>
    <t>Мероприятия по обеспечению пожарной безопасности</t>
  </si>
  <si>
    <t>42120</t>
  </si>
  <si>
    <t>Муниципальная программа «Пожарная безопасность на территории  Пушкинского сельского поселения   Кадошкинского  муниципального  района  Республики Мордовия  на 2023-2025 годы»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</si>
  <si>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</si>
  <si>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</si>
  <si>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Пушкинского  сельского поселения Кадошкинского  муниципального района Республики Мордовия на 2023-2025 годы»</t>
  </si>
  <si>
    <t>14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</si>
  <si>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Пушкинского сельского поселения Кадошкинского муниципального района Республики Мордовия в 2023-2025 годах»</t>
  </si>
  <si>
    <t>2026 год</t>
  </si>
  <si>
    <t>Дотации бюджетам сельских поселений на выравнивание бюджетной обеспеченности</t>
  </si>
  <si>
    <t>91920215001100000150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</si>
  <si>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</si>
  <si>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91911105025100000120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</si>
  <si>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</si>
  <si>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</si>
  <si>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Приложение 6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</si>
  <si>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ПУШКИНСКОГО СЕЛЬСКОГО ПОСЕЛЕНИЯ КАДОШКИНСКОГО МУНИЦИПАЛЬНОГО РАЙОНА РЕСПУБЛИКИ МОРДОВИЯ НА 2024 ГОД И НА ПЛАНОВЫЙ ПЕРИОД 2025 И 2026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</si>
  <si>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</si>
  <si>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</si>
  <si>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</si>
  <si>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Муниципальную  программу "Профилактика наркомании и токсикомании на территории Пушкинского сельского поселения на 2023-2025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</si>
  <si>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</si>
  <si>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</si>
  <si>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</si>
  <si>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Условно утвержденные расходы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</si>
  <si>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</si>
  <si>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</si>
  <si>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</si>
  <si>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2025год и на плановый период 2026 и 2027 годов"</t>
  </si>
  <si>
    <t xml:space="preserve">ВЕДОМСТВЕННАЯ СТРУКТУРА
РАСХОДОВ БЮДЖЕТА ПУШКИНСКОГО СЕЛЬСКОГО ПОСЕЛЕНИЯ КАДОШКИНСКОГО МУНИЦИПАЛЬНОГО РАЙОНА РЕСПУБЛИКИ МОРДОВИЯ НА 2025 ГОД И НА ПЛАНОВЫЙ ПЕРИОД 2026 И 2027 ГОДОВ </t>
  </si>
  <si>
    <t>Расходы на обеспечение выполнения функций органов местного самоуправления</t>
  </si>
  <si>
    <t>9Д184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</si>
  <si>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</si>
  <si>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</si>
  <si>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</si>
  <si>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</si>
  <si>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</si>
  <si>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</si>
  <si>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</si>
  <si>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экстремизма и терроризма на территории Пушкинского сельского поселения Кадошкинского муниципального района Республики Мордовия  на 2024-2027 годы»</t>
  </si>
  <si>
    <t>Приложение 3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</si>
  <si>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ПУШКИНСКОГО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</si>
  <si>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Приложение 4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</si>
  <si>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ПУШКИНСКОГО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</si>
  <si>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 к решению Совета депутатов Пушкинского сельского поселения "О бюджете Пушкинского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</si>
  <si>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ПУШКИНСКОГО СЕЛЬСКОГО ПОСЕЛЕНИЯ КАДОШКИНСКОГО МУНИЦИПАЛЬНОГО РАЙОНА РЕСПУБЛИКИ МОРДОВИЯ НА 2025 ГОД И НА ПЛАНОВЫЙ ПЕРИОД 2026 И 2027 ГОДОВ</t>
  </si>
  <si>
    <t>Муниципальная программа «Профилактика терроризма и экстремизма на территории Пушкинского сельского  поселения на 2024-2028 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</si>
</sst>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5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9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49" fontId="3" fillId="0" borderId="7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/>
    <xf numFmtId="0" fontId="3" fillId="0" borderId="20" xfId="0" applyFont="1" applyBorder="1" applyAlignment="1">
      <alignment horizontal="justify" vertical="top" wrapText="1"/>
    </xf>
    <xf numFmtId="0" fontId="14" fillId="0" borderId="0" xfId="0" applyFont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vertical="top"/>
    </xf>
    <xf numFmtId="0" fontId="4" fillId="0" borderId="0" xfId="0" applyFont="1"/>
    <xf numFmtId="165" fontId="3" fillId="0" borderId="0" xfId="0" applyNumberFormat="1" applyFont="1"/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49" fontId="3" fillId="2" borderId="8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vertical="top" wrapText="1"/>
    </xf>
    <xf numFmtId="49" fontId="4" fillId="2" borderId="9" xfId="0" applyNumberFormat="1" applyFont="1" applyFill="1" applyBorder="1" applyAlignment="1">
      <alignment horizontal="center"/>
    </xf>
    <xf numFmtId="49" fontId="4" fillId="2" borderId="15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7" xfId="0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3" fillId="2" borderId="11" xfId="0" applyFont="1" applyFill="1" applyBorder="1" applyAlignment="1">
      <alignment horizontal="center" wrapText="1"/>
    </xf>
    <xf numFmtId="49" fontId="3" fillId="2" borderId="1" xfId="2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Alignment="1">
      <alignment horizontal="center"/>
    </xf>
    <xf numFmtId="164" fontId="3" fillId="2" borderId="7" xfId="0" applyNumberFormat="1" applyFont="1" applyFill="1" applyBorder="1"/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/>
    <xf numFmtId="165" fontId="3" fillId="2" borderId="0" xfId="0" applyNumberFormat="1" applyFont="1" applyFill="1"/>
    <xf numFmtId="49" fontId="3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2" fontId="4" fillId="2" borderId="1" xfId="1" applyNumberFormat="1" applyFont="1" applyFill="1" applyBorder="1" applyAlignment="1"/>
    <xf numFmtId="0" fontId="4" fillId="2" borderId="1" xfId="0" applyFont="1" applyFill="1" applyBorder="1"/>
    <xf numFmtId="164" fontId="4" fillId="2" borderId="1" xfId="0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0" fontId="4" fillId="2" borderId="1" xfId="1" applyFont="1" applyFill="1" applyBorder="1" applyAlignment="1">
      <alignment horizontal="left" vertical="top" wrapText="1"/>
    </xf>
    <xf numFmtId="49" fontId="3" fillId="2" borderId="8" xfId="1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7" xfId="0" applyNumberFormat="1" applyFont="1" applyFill="1" applyBorder="1" applyAlignment="1">
      <alignment horizontal="center"/>
    </xf>
    <xf numFmtId="0" fontId="10" fillId="3" borderId="9" xfId="0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right"/>
    </xf>
    <xf numFmtId="49" fontId="11" fillId="2" borderId="1" xfId="1" applyNumberFormat="1" applyFont="1" applyFill="1" applyBorder="1" applyAlignment="1">
      <alignment horizontal="center"/>
    </xf>
    <xf numFmtId="165" fontId="3" fillId="2" borderId="1" xfId="0" applyNumberFormat="1" applyFont="1" applyFill="1" applyBorder="1"/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right"/>
    </xf>
    <xf numFmtId="0" fontId="3" fillId="2" borderId="0" xfId="4" applyFont="1" applyFill="1" applyBorder="1"/>
    <xf numFmtId="0" fontId="3" fillId="2" borderId="0" xfId="0" applyFont="1" applyFill="1" applyAlignment="1">
      <alignment horizontal="right"/>
    </xf>
    <xf numFmtId="0" fontId="13" fillId="2" borderId="0" xfId="4" applyFont="1" applyFill="1" applyBorder="1" applyAlignment="1">
      <alignment horizontal="left"/>
    </xf>
    <xf numFmtId="0" fontId="3" fillId="2" borderId="0" xfId="4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2" borderId="2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9" xfId="4" applyFont="1" applyFill="1" applyBorder="1" applyAlignment="1"/>
    <xf numFmtId="0" fontId="3" fillId="2" borderId="0" xfId="4" applyFont="1" applyFill="1" applyBorder="1" applyAlignment="1">
      <alignment horizontal="right"/>
    </xf>
    <xf numFmtId="49" fontId="3" fillId="2" borderId="1" xfId="4" applyNumberFormat="1" applyFont="1" applyFill="1" applyBorder="1" applyAlignment="1">
      <alignment horizontal="center" vertical="center"/>
    </xf>
    <xf numFmtId="0" fontId="3" fillId="2" borderId="25" xfId="4" applyFont="1" applyFill="1" applyBorder="1" applyAlignment="1">
      <alignment horizontal="center" vertical="justify"/>
    </xf>
    <xf numFmtId="49" fontId="4" fillId="2" borderId="17" xfId="4" applyNumberFormat="1" applyFont="1" applyFill="1" applyBorder="1" applyAlignment="1">
      <alignment horizontal="left" vertical="top" wrapText="1"/>
    </xf>
    <xf numFmtId="165" fontId="4" fillId="2" borderId="6" xfId="4" applyNumberFormat="1" applyFont="1" applyFill="1" applyBorder="1" applyAlignment="1">
      <alignment horizontal="center"/>
    </xf>
    <xf numFmtId="165" fontId="3" fillId="2" borderId="18" xfId="4" applyNumberFormat="1" applyFont="1" applyFill="1" applyBorder="1" applyAlignment="1">
      <alignment horizontal="center"/>
    </xf>
    <xf numFmtId="165" fontId="3" fillId="2" borderId="1" xfId="4" applyNumberFormat="1" applyFont="1" applyFill="1" applyBorder="1" applyAlignment="1">
      <alignment horizontal="center"/>
    </xf>
    <xf numFmtId="165" fontId="4" fillId="2" borderId="1" xfId="4" applyNumberFormat="1" applyFont="1" applyFill="1" applyBorder="1" applyAlignment="1">
      <alignment horizontal="center"/>
    </xf>
    <xf numFmtId="0" fontId="4" fillId="2" borderId="0" xfId="4" applyFont="1" applyFill="1" applyBorder="1"/>
    <xf numFmtId="0" fontId="3" fillId="2" borderId="7" xfId="4" applyFont="1" applyFill="1" applyBorder="1" applyAlignment="1">
      <alignment horizontal="left" vertical="top" wrapText="1"/>
    </xf>
    <xf numFmtId="165" fontId="3" fillId="2" borderId="0" xfId="4" applyNumberFormat="1" applyFont="1" applyFill="1" applyBorder="1"/>
    <xf numFmtId="0" fontId="3" fillId="2" borderId="0" xfId="3" applyFont="1" applyFill="1" applyBorder="1"/>
    <xf numFmtId="0" fontId="5" fillId="2" borderId="0" xfId="3" applyFont="1" applyFill="1" applyBorder="1" applyAlignment="1">
      <alignment horizontal="center"/>
    </xf>
    <xf numFmtId="0" fontId="3" fillId="2" borderId="1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 vertical="top"/>
    </xf>
    <xf numFmtId="0" fontId="3" fillId="2" borderId="6" xfId="3" applyFont="1" applyFill="1" applyBorder="1" applyAlignment="1">
      <alignment horizontal="center"/>
    </xf>
    <xf numFmtId="3" fontId="3" fillId="2" borderId="1" xfId="3" applyNumberFormat="1" applyFont="1" applyFill="1" applyBorder="1" applyAlignment="1">
      <alignment horizontal="center"/>
    </xf>
    <xf numFmtId="0" fontId="4" fillId="2" borderId="3" xfId="3" applyFont="1" applyFill="1" applyBorder="1" applyAlignment="1">
      <alignment horizontal="center" vertical="top"/>
    </xf>
    <xf numFmtId="0" fontId="4" fillId="2" borderId="18" xfId="3" applyFont="1" applyFill="1" applyBorder="1" applyAlignment="1">
      <alignment wrapText="1"/>
    </xf>
    <xf numFmtId="164" fontId="4" fillId="2" borderId="1" xfId="3" applyNumberFormat="1" applyFont="1" applyFill="1" applyBorder="1" applyAlignment="1">
      <alignment horizontal="right"/>
    </xf>
    <xf numFmtId="0" fontId="3" fillId="2" borderId="3" xfId="3" applyFont="1" applyFill="1" applyBorder="1" applyAlignment="1">
      <alignment horizontal="center" vertical="top"/>
    </xf>
    <xf numFmtId="0" fontId="3" fillId="2" borderId="18" xfId="3" applyFont="1" applyFill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0" fontId="3" fillId="2" borderId="1" xfId="3" applyFont="1" applyFill="1" applyBorder="1"/>
    <xf numFmtId="164" fontId="3" fillId="2" borderId="1" xfId="3" applyNumberFormat="1" applyFont="1" applyFill="1" applyBorder="1" applyAlignment="1">
      <alignment horizontal="right"/>
    </xf>
    <xf numFmtId="165" fontId="4" fillId="2" borderId="1" xfId="4" applyNumberFormat="1" applyFont="1" applyFill="1" applyBorder="1" applyAlignment="1">
      <alignment horizontal="right"/>
    </xf>
    <xf numFmtId="0" fontId="3" fillId="2" borderId="18" xfId="3" applyFont="1" applyFill="1" applyBorder="1" applyAlignment="1">
      <alignment wrapText="1"/>
    </xf>
    <xf numFmtId="0" fontId="4" fillId="2" borderId="3" xfId="3" applyFont="1" applyFill="1" applyBorder="1" applyAlignment="1">
      <alignment horizontal="center" vertical="top" wrapText="1"/>
    </xf>
    <xf numFmtId="0" fontId="4" fillId="2" borderId="18" xfId="3" applyFont="1" applyFill="1" applyBorder="1" applyAlignment="1">
      <alignment vertical="top" wrapText="1"/>
    </xf>
    <xf numFmtId="165" fontId="3" fillId="2" borderId="1" xfId="3" applyNumberFormat="1" applyFont="1" applyFill="1" applyBorder="1"/>
    <xf numFmtId="0" fontId="3" fillId="2" borderId="18" xfId="0" applyFont="1" applyFill="1" applyBorder="1" applyAlignment="1">
      <alignment wrapText="1"/>
    </xf>
    <xf numFmtId="4" fontId="3" fillId="2" borderId="0" xfId="3" applyNumberFormat="1" applyFont="1" applyFill="1" applyBorder="1"/>
    <xf numFmtId="164" fontId="4" fillId="2" borderId="9" xfId="0" applyNumberFormat="1" applyFont="1" applyFill="1" applyBorder="1" applyAlignment="1">
      <alignment horizontal="left"/>
    </xf>
    <xf numFmtId="0" fontId="3" fillId="2" borderId="0" xfId="0" applyFont="1" applyFill="1" applyBorder="1" applyAlignment="1"/>
    <xf numFmtId="0" fontId="8" fillId="2" borderId="0" xfId="0" applyFont="1" applyFill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164" fontId="4" fillId="0" borderId="13" xfId="0" applyNumberFormat="1" applyFont="1" applyBorder="1"/>
    <xf numFmtId="0" fontId="3" fillId="0" borderId="1" xfId="4" applyFont="1" applyBorder="1" applyAlignment="1">
      <alignment horizontal="center" vertical="justify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5" fontId="4" fillId="0" borderId="7" xfId="0" applyNumberFormat="1" applyFont="1" applyBorder="1"/>
    <xf numFmtId="165" fontId="3" fillId="0" borderId="1" xfId="0" applyNumberFormat="1" applyFont="1" applyFill="1" applyBorder="1" applyAlignment="1">
      <alignment horizontal="right" wrapText="1"/>
    </xf>
    <xf numFmtId="165" fontId="3" fillId="0" borderId="7" xfId="0" applyNumberFormat="1" applyFont="1" applyBorder="1"/>
    <xf numFmtId="165" fontId="3" fillId="0" borderId="7" xfId="0" applyNumberFormat="1" applyFont="1" applyFill="1" applyBorder="1"/>
    <xf numFmtId="165" fontId="4" fillId="0" borderId="7" xfId="0" applyNumberFormat="1" applyFont="1" applyFill="1" applyBorder="1"/>
    <xf numFmtId="165" fontId="3" fillId="0" borderId="1" xfId="0" applyNumberFormat="1" applyFont="1" applyBorder="1"/>
    <xf numFmtId="0" fontId="3" fillId="2" borderId="16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4" fontId="3" fillId="2" borderId="9" xfId="0" applyNumberFormat="1" applyFont="1" applyFill="1" applyBorder="1" applyAlignment="1">
      <alignment horizontal="right"/>
    </xf>
    <xf numFmtId="0" fontId="3" fillId="2" borderId="5" xfId="2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7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165" fontId="4" fillId="0" borderId="1" xfId="0" applyNumberFormat="1" applyFont="1" applyBorder="1"/>
    <xf numFmtId="0" fontId="15" fillId="2" borderId="2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4" fillId="2" borderId="0" xfId="0" applyFont="1" applyFill="1" applyBorder="1"/>
    <xf numFmtId="0" fontId="14" fillId="2" borderId="0" xfId="0" applyFont="1" applyFill="1"/>
    <xf numFmtId="0" fontId="4" fillId="2" borderId="5" xfId="2" applyFont="1" applyFill="1" applyBorder="1" applyAlignment="1">
      <alignment vertical="top" wrapText="1"/>
    </xf>
    <xf numFmtId="49" fontId="4" fillId="2" borderId="24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/>
    </xf>
    <xf numFmtId="49" fontId="3" fillId="2" borderId="14" xfId="1" applyNumberFormat="1" applyFont="1" applyFill="1" applyBorder="1" applyAlignment="1">
      <alignment horizontal="center"/>
    </xf>
    <xf numFmtId="49" fontId="3" fillId="2" borderId="5" xfId="1" applyNumberFormat="1" applyFont="1" applyFill="1" applyBorder="1" applyAlignment="1">
      <alignment horizontal="center"/>
    </xf>
    <xf numFmtId="164" fontId="2" fillId="2" borderId="0" xfId="0" applyNumberFormat="1" applyFont="1" applyFill="1" applyBorder="1"/>
    <xf numFmtId="49" fontId="3" fillId="2" borderId="23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24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 applyProtection="1">
      <alignment horizontal="center"/>
    </xf>
    <xf numFmtId="49" fontId="3" fillId="2" borderId="1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9" fontId="4" fillId="2" borderId="11" xfId="2" applyNumberFormat="1" applyFont="1" applyFill="1" applyBorder="1" applyAlignment="1" applyProtection="1">
      <alignment horizontal="center"/>
    </xf>
    <xf numFmtId="164" fontId="4" fillId="2" borderId="7" xfId="0" applyNumberFormat="1" applyFont="1" applyFill="1" applyBorder="1"/>
    <xf numFmtId="0" fontId="2" fillId="2" borderId="0" xfId="0" applyFont="1" applyFill="1" applyAlignment="1">
      <alignment vertical="top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wrapText="1"/>
    </xf>
    <xf numFmtId="0" fontId="15" fillId="0" borderId="28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12" fillId="2" borderId="0" xfId="0" applyFont="1" applyFill="1" applyBorder="1" applyAlignment="1">
      <alignment horizontal="left"/>
    </xf>
    <xf numFmtId="0" fontId="15" fillId="2" borderId="27" xfId="0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9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F29"/>
  <sheetViews>
    <sheetView view="pageBreakPreview" zoomScaleNormal="75" zoomScaleSheetLayoutView="100" workbookViewId="0">
      <selection activeCell="C1" sqref="A1:E50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8" customWidth="1"/>
    <col min="5" max="5" width="14.85546875" style="18" customWidth="1"/>
    <col min="6" max="6" width="43.28515625" style="17" customWidth="1"/>
    <col min="7" max="16384" width="8.5703125" style="18"/>
  </cols>
  <sheetData>
    <row r="1" spans="1:6" ht="114" customHeight="1" x14ac:dyDescent="0.25">
      <c r="A1" s="15"/>
      <c r="B1" s="15"/>
      <c r="C1" s="228" t="s">
        <v>220</v>
      </c>
      <c r="D1" s="228"/>
      <c r="E1" s="228"/>
    </row>
    <row r="2" spans="1:6" ht="41.25" customHeight="1" x14ac:dyDescent="0.25">
      <c r="A2" s="234" t="s">
        <v>151</v>
      </c>
      <c r="B2" s="234"/>
      <c r="C2" s="234"/>
      <c r="D2" s="234"/>
      <c r="E2" s="234"/>
    </row>
    <row r="3" spans="1:6" x14ac:dyDescent="0.25">
      <c r="A3" s="78"/>
      <c r="B3" s="78"/>
      <c r="C3" s="235" t="s">
        <v>0</v>
      </c>
      <c r="D3" s="235"/>
      <c r="E3" s="235"/>
    </row>
    <row r="4" spans="1:6" ht="32.25" customHeight="1" x14ac:dyDescent="0.25">
      <c r="A4" s="230" t="s">
        <v>1</v>
      </c>
      <c r="B4" s="232" t="s">
        <v>2</v>
      </c>
      <c r="C4" s="229" t="s">
        <v>3</v>
      </c>
      <c r="D4" s="229"/>
      <c r="E4" s="229"/>
    </row>
    <row r="5" spans="1:6" x14ac:dyDescent="0.25">
      <c r="A5" s="231"/>
      <c r="B5" s="233"/>
      <c r="C5" s="199" t="s">
        <v>184</v>
      </c>
      <c r="D5" s="199" t="s">
        <v>202</v>
      </c>
      <c r="E5" s="199" t="s">
        <v>221</v>
      </c>
    </row>
    <row r="6" spans="1:6" x14ac:dyDescent="0.25">
      <c r="A6" s="19">
        <v>1</v>
      </c>
      <c r="B6" s="19">
        <v>2</v>
      </c>
      <c r="C6" s="20">
        <v>3</v>
      </c>
      <c r="D6" s="20">
        <v>4</v>
      </c>
      <c r="E6" s="20">
        <v>5</v>
      </c>
    </row>
    <row r="7" spans="1:6" x14ac:dyDescent="0.25">
      <c r="A7" s="21"/>
      <c r="B7" s="22" t="s">
        <v>4</v>
      </c>
      <c r="C7" s="23">
        <f>SUM(C8+C19)</f>
        <v>3106.5</v>
      </c>
      <c r="D7" s="23">
        <f>SUM(D8+D19)</f>
        <v>2169.1999999999998</v>
      </c>
      <c r="E7" s="23">
        <f>SUM(E8+E19)</f>
        <v>2450.2000000000003</v>
      </c>
    </row>
    <row r="8" spans="1:6" x14ac:dyDescent="0.25">
      <c r="A8" s="24" t="s">
        <v>64</v>
      </c>
      <c r="B8" s="22" t="s">
        <v>68</v>
      </c>
      <c r="C8" s="25">
        <f>C9+C12+C14+C17</f>
        <v>682.69999999999993</v>
      </c>
      <c r="D8" s="25">
        <f t="shared" ref="D8:E8" si="0">D9+D12+D14+D17</f>
        <v>705.6</v>
      </c>
      <c r="E8" s="25">
        <f t="shared" si="0"/>
        <v>731.30000000000007</v>
      </c>
    </row>
    <row r="9" spans="1:6" x14ac:dyDescent="0.25">
      <c r="A9" s="24" t="s">
        <v>65</v>
      </c>
      <c r="B9" s="22" t="s">
        <v>5</v>
      </c>
      <c r="C9" s="25">
        <f t="shared" ref="C9:E10" si="1">SUM(C10)</f>
        <v>34</v>
      </c>
      <c r="D9" s="25">
        <f t="shared" si="1"/>
        <v>36</v>
      </c>
      <c r="E9" s="25">
        <f t="shared" si="1"/>
        <v>39.6</v>
      </c>
    </row>
    <row r="10" spans="1:6" x14ac:dyDescent="0.25">
      <c r="A10" s="24" t="s">
        <v>6</v>
      </c>
      <c r="B10" s="22" t="s">
        <v>7</v>
      </c>
      <c r="C10" s="170">
        <f t="shared" si="1"/>
        <v>34</v>
      </c>
      <c r="D10" s="170">
        <f t="shared" si="1"/>
        <v>36</v>
      </c>
      <c r="E10" s="170">
        <f t="shared" si="1"/>
        <v>39.6</v>
      </c>
    </row>
    <row r="11" spans="1:6" ht="63" x14ac:dyDescent="0.25">
      <c r="A11" s="26" t="s">
        <v>69</v>
      </c>
      <c r="B11" s="11" t="s">
        <v>70</v>
      </c>
      <c r="C11" s="179">
        <v>34</v>
      </c>
      <c r="D11" s="195">
        <v>36</v>
      </c>
      <c r="E11" s="167">
        <v>39.6</v>
      </c>
    </row>
    <row r="12" spans="1:6" x14ac:dyDescent="0.25">
      <c r="A12" s="24" t="s">
        <v>66</v>
      </c>
      <c r="B12" s="22" t="s">
        <v>71</v>
      </c>
      <c r="C12" s="178">
        <f>SUM(C13)</f>
        <v>65.900000000000006</v>
      </c>
      <c r="D12" s="178">
        <f>SUM(D13)</f>
        <v>65.3</v>
      </c>
      <c r="E12" s="178">
        <f>SUM(E13)</f>
        <v>65</v>
      </c>
    </row>
    <row r="13" spans="1:6" ht="33" customHeight="1" x14ac:dyDescent="0.25">
      <c r="A13" s="26" t="s">
        <v>72</v>
      </c>
      <c r="B13" s="27" t="s">
        <v>73</v>
      </c>
      <c r="C13" s="179">
        <v>65.900000000000006</v>
      </c>
      <c r="D13" s="167">
        <v>65.3</v>
      </c>
      <c r="E13" s="168">
        <v>65</v>
      </c>
    </row>
    <row r="14" spans="1:6" x14ac:dyDescent="0.25">
      <c r="A14" s="24" t="s">
        <v>67</v>
      </c>
      <c r="B14" s="4" t="s">
        <v>8</v>
      </c>
      <c r="C14" s="178">
        <f>SUM(C15+C16)</f>
        <v>561</v>
      </c>
      <c r="D14" s="178">
        <f>SUM(D15+D16)</f>
        <v>581.6</v>
      </c>
      <c r="E14" s="178">
        <f>SUM(E15+E16)</f>
        <v>603.1</v>
      </c>
    </row>
    <row r="15" spans="1:6" ht="31.5" x14ac:dyDescent="0.25">
      <c r="A15" s="26" t="s">
        <v>74</v>
      </c>
      <c r="B15" s="27" t="s">
        <v>75</v>
      </c>
      <c r="C15" s="188">
        <v>437</v>
      </c>
      <c r="D15" s="167">
        <v>460.6</v>
      </c>
      <c r="E15" s="168">
        <v>480.1</v>
      </c>
    </row>
    <row r="16" spans="1:6" s="2" customFormat="1" ht="31.5" x14ac:dyDescent="0.25">
      <c r="A16" s="26" t="s">
        <v>76</v>
      </c>
      <c r="B16" s="27" t="s">
        <v>77</v>
      </c>
      <c r="C16" s="188">
        <v>124</v>
      </c>
      <c r="D16" s="167">
        <v>121</v>
      </c>
      <c r="E16" s="168">
        <v>123</v>
      </c>
      <c r="F16" s="28"/>
    </row>
    <row r="17" spans="1:6" s="2" customFormat="1" ht="37.9" customHeight="1" x14ac:dyDescent="0.25">
      <c r="A17" s="24" t="s">
        <v>207</v>
      </c>
      <c r="B17" s="4" t="s">
        <v>208</v>
      </c>
      <c r="C17" s="178">
        <f>SUM(C18)</f>
        <v>21.8</v>
      </c>
      <c r="D17" s="178">
        <f>SUM(D18)</f>
        <v>22.7</v>
      </c>
      <c r="E17" s="178">
        <f>SUM(E18)</f>
        <v>23.6</v>
      </c>
      <c r="F17" s="28"/>
    </row>
    <row r="18" spans="1:6" ht="63" x14ac:dyDescent="0.25">
      <c r="A18" s="26" t="s">
        <v>206</v>
      </c>
      <c r="B18" s="27" t="s">
        <v>205</v>
      </c>
      <c r="C18" s="179">
        <v>21.8</v>
      </c>
      <c r="D18" s="167">
        <v>22.7</v>
      </c>
      <c r="E18" s="168">
        <v>23.6</v>
      </c>
    </row>
    <row r="19" spans="1:6" ht="38.450000000000003" customHeight="1" x14ac:dyDescent="0.25">
      <c r="A19" s="30" t="s">
        <v>78</v>
      </c>
      <c r="B19" s="31" t="s">
        <v>79</v>
      </c>
      <c r="C19" s="178">
        <f>C20+C23+C25+C28</f>
        <v>2423.8000000000002</v>
      </c>
      <c r="D19" s="178">
        <f t="shared" ref="D19:E19" si="2">D20+D23+D25+D28</f>
        <v>1463.6</v>
      </c>
      <c r="E19" s="178">
        <f t="shared" si="2"/>
        <v>1718.9</v>
      </c>
    </row>
    <row r="20" spans="1:6" ht="17.25" customHeight="1" x14ac:dyDescent="0.25">
      <c r="A20" s="24" t="s">
        <v>148</v>
      </c>
      <c r="B20" s="31" t="s">
        <v>149</v>
      </c>
      <c r="C20" s="178">
        <f>C22+C21</f>
        <v>1037</v>
      </c>
      <c r="D20" s="178">
        <f t="shared" ref="D20:E20" si="3">D22+D21</f>
        <v>649.6</v>
      </c>
      <c r="E20" s="178">
        <f t="shared" si="3"/>
        <v>644.20000000000005</v>
      </c>
    </row>
    <row r="21" spans="1:6" ht="34.5" customHeight="1" x14ac:dyDescent="0.25">
      <c r="A21" s="193" t="s">
        <v>204</v>
      </c>
      <c r="B21" s="194" t="s">
        <v>203</v>
      </c>
      <c r="C21" s="180">
        <v>651.4</v>
      </c>
      <c r="D21" s="180">
        <v>649.6</v>
      </c>
      <c r="E21" s="180">
        <v>644.20000000000005</v>
      </c>
    </row>
    <row r="22" spans="1:6" ht="31.5" customHeight="1" x14ac:dyDescent="0.25">
      <c r="A22" s="26" t="s">
        <v>163</v>
      </c>
      <c r="B22" s="16" t="s">
        <v>162</v>
      </c>
      <c r="C22" s="180">
        <v>385.6</v>
      </c>
      <c r="D22" s="180">
        <v>0</v>
      </c>
      <c r="E22" s="180">
        <v>0</v>
      </c>
    </row>
    <row r="23" spans="1:6" ht="0.75" customHeight="1" x14ac:dyDescent="0.25">
      <c r="A23" s="24" t="s">
        <v>185</v>
      </c>
      <c r="B23" s="32" t="s">
        <v>186</v>
      </c>
      <c r="C23" s="180">
        <f>C24</f>
        <v>0</v>
      </c>
      <c r="D23" s="180">
        <f t="shared" ref="D23:E23" si="4">D24</f>
        <v>0</v>
      </c>
      <c r="E23" s="180">
        <f t="shared" si="4"/>
        <v>0</v>
      </c>
    </row>
    <row r="24" spans="1:6" ht="20.25" hidden="1" customHeight="1" x14ac:dyDescent="0.25">
      <c r="A24" s="26" t="s">
        <v>188</v>
      </c>
      <c r="B24" s="29" t="s">
        <v>187</v>
      </c>
      <c r="C24" s="180">
        <v>0</v>
      </c>
      <c r="D24" s="180">
        <v>0</v>
      </c>
      <c r="E24" s="180">
        <v>0</v>
      </c>
    </row>
    <row r="25" spans="1:6" x14ac:dyDescent="0.25">
      <c r="A25" s="24" t="s">
        <v>80</v>
      </c>
      <c r="B25" s="32" t="s">
        <v>81</v>
      </c>
      <c r="C25" s="178">
        <f>SUM(C26+C27)</f>
        <v>0.4</v>
      </c>
      <c r="D25" s="178">
        <f>SUM(D26+D27)</f>
        <v>0.5</v>
      </c>
      <c r="E25" s="178">
        <f>SUM(E26+E27)</f>
        <v>0.5</v>
      </c>
    </row>
    <row r="26" spans="1:6" ht="92.25" customHeight="1" x14ac:dyDescent="0.25">
      <c r="A26" s="26" t="s">
        <v>156</v>
      </c>
      <c r="B26" s="39" t="s">
        <v>146</v>
      </c>
      <c r="C26" s="180">
        <v>0.4</v>
      </c>
      <c r="D26" s="180">
        <v>0.5</v>
      </c>
      <c r="E26" s="180">
        <v>0.5</v>
      </c>
    </row>
    <row r="27" spans="1:6" ht="21.75" hidden="1" customHeight="1" x14ac:dyDescent="0.25">
      <c r="A27" s="26" t="s">
        <v>157</v>
      </c>
      <c r="B27" s="11" t="s">
        <v>82</v>
      </c>
      <c r="C27" s="181">
        <v>0</v>
      </c>
      <c r="D27" s="181">
        <v>0</v>
      </c>
      <c r="E27" s="181">
        <v>0</v>
      </c>
    </row>
    <row r="28" spans="1:6" ht="21" customHeight="1" x14ac:dyDescent="0.25">
      <c r="A28" s="24" t="s">
        <v>83</v>
      </c>
      <c r="B28" s="22" t="s">
        <v>84</v>
      </c>
      <c r="C28" s="182">
        <f>SUM(C29)</f>
        <v>1386.4</v>
      </c>
      <c r="D28" s="182">
        <f>SUM(D29)</f>
        <v>813.5</v>
      </c>
      <c r="E28" s="182">
        <f>SUM(E29)</f>
        <v>1074.2</v>
      </c>
    </row>
    <row r="29" spans="1:6" ht="66" customHeight="1" x14ac:dyDescent="0.25">
      <c r="A29" s="26" t="s">
        <v>152</v>
      </c>
      <c r="B29" s="29" t="s">
        <v>85</v>
      </c>
      <c r="C29" s="183">
        <f>756.4+30+600</f>
        <v>1386.4</v>
      </c>
      <c r="D29" s="183">
        <f>783.5+30</f>
        <v>813.5</v>
      </c>
      <c r="E29" s="183">
        <f>1044.2+30</f>
        <v>1074.2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30"/>
  <sheetViews>
    <sheetView view="pageBreakPreview" zoomScale="90" zoomScaleNormal="75" zoomScaleSheetLayoutView="90" workbookViewId="0">
      <selection activeCell="J1" sqref="A1:L131"/>
    </sheetView>
  </sheetViews>
  <sheetFormatPr defaultColWidth="8.5703125" defaultRowHeight="15.75" x14ac:dyDescent="0.25"/>
  <cols>
    <col min="1" max="1" width="86.7109375" style="3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15" customWidth="1"/>
    <col min="9" max="9" width="7.85546875" style="15" customWidth="1"/>
    <col min="10" max="10" width="16.85546875" style="35" customWidth="1"/>
    <col min="11" max="11" width="13.85546875" style="15" customWidth="1"/>
    <col min="12" max="12" width="15.85546875" style="15" customWidth="1"/>
    <col min="13" max="16384" width="8.5703125" style="15"/>
  </cols>
  <sheetData>
    <row r="1" spans="1:12" ht="93" customHeight="1" x14ac:dyDescent="0.25">
      <c r="A1" s="75"/>
      <c r="B1" s="76"/>
      <c r="C1" s="76"/>
      <c r="D1" s="76"/>
      <c r="E1" s="76"/>
      <c r="F1" s="76"/>
      <c r="G1" s="77"/>
      <c r="H1" s="165"/>
      <c r="I1" s="165"/>
      <c r="J1" s="228" t="s">
        <v>222</v>
      </c>
      <c r="K1" s="228"/>
      <c r="L1" s="228"/>
    </row>
    <row r="2" spans="1:12" ht="57.75" customHeight="1" x14ac:dyDescent="0.25">
      <c r="A2" s="237" t="s">
        <v>223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2" x14ac:dyDescent="0.25">
      <c r="A3" s="75"/>
      <c r="B3" s="76"/>
      <c r="C3" s="76"/>
      <c r="D3" s="76"/>
      <c r="E3" s="76"/>
      <c r="F3" s="76"/>
      <c r="G3" s="76"/>
      <c r="H3" s="78"/>
      <c r="I3" s="78"/>
      <c r="J3" s="79"/>
      <c r="K3" s="78"/>
      <c r="L3" s="78" t="s">
        <v>174</v>
      </c>
    </row>
    <row r="4" spans="1:12" ht="15.75" customHeight="1" x14ac:dyDescent="0.25">
      <c r="A4" s="236" t="s">
        <v>9</v>
      </c>
      <c r="B4" s="236" t="s">
        <v>18</v>
      </c>
      <c r="C4" s="236" t="s">
        <v>10</v>
      </c>
      <c r="D4" s="236" t="s">
        <v>175</v>
      </c>
      <c r="E4" s="236" t="s">
        <v>176</v>
      </c>
      <c r="F4" s="236"/>
      <c r="G4" s="236"/>
      <c r="H4" s="236"/>
      <c r="I4" s="236" t="s">
        <v>177</v>
      </c>
      <c r="J4" s="236" t="s">
        <v>60</v>
      </c>
      <c r="K4" s="236"/>
      <c r="L4" s="236"/>
    </row>
    <row r="5" spans="1:12" x14ac:dyDescent="0.25">
      <c r="A5" s="236" t="s">
        <v>178</v>
      </c>
      <c r="B5" s="236" t="s">
        <v>178</v>
      </c>
      <c r="C5" s="236" t="s">
        <v>178</v>
      </c>
      <c r="D5" s="236" t="s">
        <v>178</v>
      </c>
      <c r="E5" s="236" t="s">
        <v>178</v>
      </c>
      <c r="F5" s="236"/>
      <c r="G5" s="236"/>
      <c r="H5" s="236"/>
      <c r="I5" s="236" t="s">
        <v>178</v>
      </c>
      <c r="J5" s="200" t="s">
        <v>184</v>
      </c>
      <c r="K5" s="200" t="s">
        <v>202</v>
      </c>
      <c r="L5" s="200" t="s">
        <v>221</v>
      </c>
    </row>
    <row r="6" spans="1:12" x14ac:dyDescent="0.25">
      <c r="A6" s="80">
        <v>1</v>
      </c>
      <c r="B6" s="5">
        <v>2</v>
      </c>
      <c r="C6" s="5">
        <v>3</v>
      </c>
      <c r="D6" s="5">
        <v>4</v>
      </c>
      <c r="E6" s="5">
        <v>5</v>
      </c>
      <c r="F6" s="81">
        <v>6</v>
      </c>
      <c r="G6" s="5">
        <v>7</v>
      </c>
      <c r="H6" s="41">
        <v>8</v>
      </c>
      <c r="I6" s="41">
        <v>9</v>
      </c>
      <c r="J6" s="41">
        <v>10</v>
      </c>
      <c r="K6" s="41">
        <v>11</v>
      </c>
      <c r="L6" s="41">
        <v>12</v>
      </c>
    </row>
    <row r="7" spans="1:12" s="34" customFormat="1" x14ac:dyDescent="0.25">
      <c r="A7" s="82" t="s">
        <v>19</v>
      </c>
      <c r="B7" s="83"/>
      <c r="C7" s="83"/>
      <c r="D7" s="83"/>
      <c r="E7" s="83"/>
      <c r="F7" s="84"/>
      <c r="G7" s="85"/>
      <c r="H7" s="86"/>
      <c r="I7" s="86"/>
      <c r="J7" s="87">
        <f>J8</f>
        <v>3106.5</v>
      </c>
      <c r="K7" s="87">
        <f t="shared" ref="K7:L7" si="0">K8</f>
        <v>2169.2000000000003</v>
      </c>
      <c r="L7" s="87">
        <f t="shared" si="0"/>
        <v>2250.4867600000002</v>
      </c>
    </row>
    <row r="8" spans="1:12" ht="31.5" x14ac:dyDescent="0.25">
      <c r="A8" s="82" t="s">
        <v>150</v>
      </c>
      <c r="B8" s="83">
        <v>919</v>
      </c>
      <c r="C8" s="88"/>
      <c r="D8" s="88"/>
      <c r="E8" s="5"/>
      <c r="F8" s="5"/>
      <c r="G8" s="5"/>
      <c r="H8" s="5"/>
      <c r="I8" s="89"/>
      <c r="J8" s="87">
        <f>J9+J66+J78+J94+J110+J117</f>
        <v>3106.5</v>
      </c>
      <c r="K8" s="87">
        <f>K9+K57+K78+K94+K110+K117+K130+K66</f>
        <v>2169.2000000000003</v>
      </c>
      <c r="L8" s="87">
        <f>L9+L57+L78+L94+L110+L117+L130+L66</f>
        <v>2250.4867600000002</v>
      </c>
    </row>
    <row r="9" spans="1:12" x14ac:dyDescent="0.25">
      <c r="A9" s="82" t="s">
        <v>12</v>
      </c>
      <c r="B9" s="83">
        <v>919</v>
      </c>
      <c r="C9" s="83" t="s">
        <v>13</v>
      </c>
      <c r="D9" s="83"/>
      <c r="E9" s="90"/>
      <c r="F9" s="90"/>
      <c r="G9" s="90"/>
      <c r="H9" s="90"/>
      <c r="I9" s="84"/>
      <c r="J9" s="87">
        <f>J10+J19+J38+J44</f>
        <v>1299.5999999999999</v>
      </c>
      <c r="K9" s="87">
        <f>K10+K19+K38+K44</f>
        <v>995.90000000000009</v>
      </c>
      <c r="L9" s="87">
        <f>L10+L19+L38+L44</f>
        <v>862.48676</v>
      </c>
    </row>
    <row r="10" spans="1:12" ht="31.5" x14ac:dyDescent="0.25">
      <c r="A10" s="91" t="s">
        <v>29</v>
      </c>
      <c r="B10" s="83">
        <v>919</v>
      </c>
      <c r="C10" s="90" t="s">
        <v>13</v>
      </c>
      <c r="D10" s="90" t="s">
        <v>24</v>
      </c>
      <c r="E10" s="90"/>
      <c r="F10" s="90"/>
      <c r="G10" s="90"/>
      <c r="H10" s="90"/>
      <c r="I10" s="92"/>
      <c r="J10" s="93">
        <f>J11</f>
        <v>449.2</v>
      </c>
      <c r="K10" s="93">
        <f t="shared" ref="K10:L14" si="1">K11</f>
        <v>319.2</v>
      </c>
      <c r="L10" s="93">
        <f t="shared" si="1"/>
        <v>319.2</v>
      </c>
    </row>
    <row r="11" spans="1:12" x14ac:dyDescent="0.25">
      <c r="A11" s="65" t="s">
        <v>128</v>
      </c>
      <c r="B11" s="83">
        <v>919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42"/>
      <c r="J11" s="94">
        <f>J12</f>
        <v>449.2</v>
      </c>
      <c r="K11" s="94">
        <f t="shared" si="1"/>
        <v>319.2</v>
      </c>
      <c r="L11" s="94">
        <f t="shared" si="1"/>
        <v>319.2</v>
      </c>
    </row>
    <row r="12" spans="1:12" x14ac:dyDescent="0.25">
      <c r="A12" s="47" t="s">
        <v>126</v>
      </c>
      <c r="B12" s="83">
        <v>919</v>
      </c>
      <c r="C12" s="5" t="s">
        <v>13</v>
      </c>
      <c r="D12" s="5" t="s">
        <v>24</v>
      </c>
      <c r="E12" s="5">
        <v>65</v>
      </c>
      <c r="F12" s="5">
        <v>1</v>
      </c>
      <c r="G12" s="90"/>
      <c r="H12" s="90"/>
      <c r="I12" s="92"/>
      <c r="J12" s="94">
        <f>J13+J16</f>
        <v>449.2</v>
      </c>
      <c r="K12" s="94">
        <f t="shared" ref="K12:L12" si="2">K13+K16</f>
        <v>319.2</v>
      </c>
      <c r="L12" s="94">
        <f t="shared" si="2"/>
        <v>319.2</v>
      </c>
    </row>
    <row r="13" spans="1:12" x14ac:dyDescent="0.25">
      <c r="A13" s="66" t="s">
        <v>105</v>
      </c>
      <c r="B13" s="83">
        <v>919</v>
      </c>
      <c r="C13" s="41" t="s">
        <v>13</v>
      </c>
      <c r="D13" s="41" t="s">
        <v>24</v>
      </c>
      <c r="E13" s="41" t="s">
        <v>30</v>
      </c>
      <c r="F13" s="41" t="s">
        <v>20</v>
      </c>
      <c r="G13" s="41" t="s">
        <v>33</v>
      </c>
      <c r="H13" s="41" t="s">
        <v>34</v>
      </c>
      <c r="I13" s="92"/>
      <c r="J13" s="94">
        <f>J14</f>
        <v>449.2</v>
      </c>
      <c r="K13" s="94">
        <f>K14</f>
        <v>319.2</v>
      </c>
      <c r="L13" s="94">
        <f t="shared" si="1"/>
        <v>319.2</v>
      </c>
    </row>
    <row r="14" spans="1:12" ht="47.25" x14ac:dyDescent="0.25">
      <c r="A14" s="66" t="s">
        <v>97</v>
      </c>
      <c r="B14" s="83">
        <v>919</v>
      </c>
      <c r="C14" s="41" t="s">
        <v>13</v>
      </c>
      <c r="D14" s="41" t="s">
        <v>24</v>
      </c>
      <c r="E14" s="41" t="s">
        <v>30</v>
      </c>
      <c r="F14" s="41" t="s">
        <v>20</v>
      </c>
      <c r="G14" s="41" t="s">
        <v>33</v>
      </c>
      <c r="H14" s="41" t="s">
        <v>34</v>
      </c>
      <c r="I14" s="42" t="s">
        <v>99</v>
      </c>
      <c r="J14" s="94">
        <f>J15</f>
        <v>449.2</v>
      </c>
      <c r="K14" s="94">
        <f t="shared" si="1"/>
        <v>319.2</v>
      </c>
      <c r="L14" s="94">
        <f t="shared" si="1"/>
        <v>319.2</v>
      </c>
    </row>
    <row r="15" spans="1:12" ht="21" customHeight="1" x14ac:dyDescent="0.25">
      <c r="A15" s="66" t="s">
        <v>98</v>
      </c>
      <c r="B15" s="83">
        <v>919</v>
      </c>
      <c r="C15" s="41" t="s">
        <v>13</v>
      </c>
      <c r="D15" s="41" t="s">
        <v>24</v>
      </c>
      <c r="E15" s="41" t="s">
        <v>30</v>
      </c>
      <c r="F15" s="41" t="s">
        <v>20</v>
      </c>
      <c r="G15" s="41" t="s">
        <v>33</v>
      </c>
      <c r="H15" s="41" t="s">
        <v>34</v>
      </c>
      <c r="I15" s="42" t="s">
        <v>100</v>
      </c>
      <c r="J15" s="94">
        <v>449.2</v>
      </c>
      <c r="K15" s="94">
        <v>319.2</v>
      </c>
      <c r="L15" s="94">
        <v>319.2</v>
      </c>
    </row>
    <row r="16" spans="1:12" ht="0.75" customHeight="1" x14ac:dyDescent="0.25">
      <c r="A16" s="11" t="s">
        <v>189</v>
      </c>
      <c r="B16" s="83">
        <v>919</v>
      </c>
      <c r="C16" s="3" t="s">
        <v>13</v>
      </c>
      <c r="D16" s="3" t="s">
        <v>24</v>
      </c>
      <c r="E16" s="3" t="s">
        <v>30</v>
      </c>
      <c r="F16" s="3" t="s">
        <v>20</v>
      </c>
      <c r="G16" s="3" t="s">
        <v>33</v>
      </c>
      <c r="H16" s="3" t="s">
        <v>190</v>
      </c>
      <c r="I16" s="9"/>
      <c r="J16" s="94">
        <f t="shared" ref="J16:L17" si="3">J17</f>
        <v>0</v>
      </c>
      <c r="K16" s="94">
        <f t="shared" si="3"/>
        <v>0</v>
      </c>
      <c r="L16" s="94">
        <f t="shared" si="3"/>
        <v>0</v>
      </c>
    </row>
    <row r="17" spans="1:12" ht="58.5" hidden="1" customHeight="1" x14ac:dyDescent="0.25">
      <c r="A17" s="10" t="s">
        <v>97</v>
      </c>
      <c r="B17" s="83">
        <v>919</v>
      </c>
      <c r="C17" s="3" t="s">
        <v>13</v>
      </c>
      <c r="D17" s="3" t="s">
        <v>24</v>
      </c>
      <c r="E17" s="3" t="s">
        <v>30</v>
      </c>
      <c r="F17" s="3" t="s">
        <v>20</v>
      </c>
      <c r="G17" s="3" t="s">
        <v>33</v>
      </c>
      <c r="H17" s="3" t="s">
        <v>190</v>
      </c>
      <c r="I17" s="9" t="s">
        <v>99</v>
      </c>
      <c r="J17" s="94">
        <f t="shared" si="3"/>
        <v>0</v>
      </c>
      <c r="K17" s="94">
        <f t="shared" si="3"/>
        <v>0</v>
      </c>
      <c r="L17" s="94">
        <f t="shared" si="3"/>
        <v>0</v>
      </c>
    </row>
    <row r="18" spans="1:12" ht="18" hidden="1" customHeight="1" x14ac:dyDescent="0.25">
      <c r="A18" s="10" t="s">
        <v>98</v>
      </c>
      <c r="B18" s="83">
        <v>919</v>
      </c>
      <c r="C18" s="3" t="s">
        <v>13</v>
      </c>
      <c r="D18" s="3" t="s">
        <v>24</v>
      </c>
      <c r="E18" s="3" t="s">
        <v>30</v>
      </c>
      <c r="F18" s="3" t="s">
        <v>20</v>
      </c>
      <c r="G18" s="3" t="s">
        <v>33</v>
      </c>
      <c r="H18" s="3" t="s">
        <v>190</v>
      </c>
      <c r="I18" s="9" t="s">
        <v>100</v>
      </c>
      <c r="J18" s="94">
        <v>0</v>
      </c>
      <c r="K18" s="94">
        <v>0</v>
      </c>
      <c r="L18" s="94">
        <v>0</v>
      </c>
    </row>
    <row r="19" spans="1:12" ht="47.25" x14ac:dyDescent="0.25">
      <c r="A19" s="95" t="s">
        <v>61</v>
      </c>
      <c r="B19" s="83">
        <v>919</v>
      </c>
      <c r="C19" s="90" t="s">
        <v>13</v>
      </c>
      <c r="D19" s="90" t="s">
        <v>14</v>
      </c>
      <c r="E19" s="90"/>
      <c r="F19" s="90"/>
      <c r="G19" s="90"/>
      <c r="H19" s="90"/>
      <c r="I19" s="92"/>
      <c r="J19" s="93">
        <f>J20+J33</f>
        <v>842.4</v>
      </c>
      <c r="K19" s="93">
        <f>K20+K33</f>
        <v>671.2</v>
      </c>
      <c r="L19" s="93">
        <f>L20+L33</f>
        <v>537.78675999999996</v>
      </c>
    </row>
    <row r="20" spans="1:12" x14ac:dyDescent="0.25">
      <c r="A20" s="65" t="s">
        <v>128</v>
      </c>
      <c r="B20" s="83">
        <v>919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42"/>
      <c r="J20" s="94">
        <f>J21</f>
        <v>842</v>
      </c>
      <c r="K20" s="94">
        <f>K21</f>
        <v>670.7</v>
      </c>
      <c r="L20" s="94">
        <f>L21</f>
        <v>537.28675999999996</v>
      </c>
    </row>
    <row r="21" spans="1:12" ht="18.600000000000001" customHeight="1" x14ac:dyDescent="0.25">
      <c r="A21" s="65" t="s">
        <v>129</v>
      </c>
      <c r="B21" s="83">
        <v>919</v>
      </c>
      <c r="C21" s="41" t="s">
        <v>13</v>
      </c>
      <c r="D21" s="41" t="s">
        <v>14</v>
      </c>
      <c r="E21" s="41" t="s">
        <v>30</v>
      </c>
      <c r="F21" s="41" t="s">
        <v>21</v>
      </c>
      <c r="G21" s="90"/>
      <c r="H21" s="90"/>
      <c r="I21" s="92"/>
      <c r="J21" s="94">
        <f>J23+J25+J30</f>
        <v>842</v>
      </c>
      <c r="K21" s="94">
        <f t="shared" ref="K21:L21" si="4">K23+K25</f>
        <v>670.7</v>
      </c>
      <c r="L21" s="94">
        <f t="shared" si="4"/>
        <v>537.28675999999996</v>
      </c>
    </row>
    <row r="22" spans="1:12" x14ac:dyDescent="0.25">
      <c r="A22" s="66" t="s">
        <v>35</v>
      </c>
      <c r="B22" s="83">
        <v>919</v>
      </c>
      <c r="C22" s="41" t="s">
        <v>13</v>
      </c>
      <c r="D22" s="41" t="s">
        <v>14</v>
      </c>
      <c r="E22" s="41" t="s">
        <v>30</v>
      </c>
      <c r="F22" s="41" t="s">
        <v>21</v>
      </c>
      <c r="G22" s="41" t="s">
        <v>33</v>
      </c>
      <c r="H22" s="41" t="s">
        <v>36</v>
      </c>
      <c r="I22" s="92"/>
      <c r="J22" s="94">
        <f t="shared" ref="J22:L23" si="5">J23</f>
        <v>588</v>
      </c>
      <c r="K22" s="94">
        <f t="shared" si="5"/>
        <v>518</v>
      </c>
      <c r="L22" s="94">
        <f t="shared" si="5"/>
        <v>433.28676000000002</v>
      </c>
    </row>
    <row r="23" spans="1:12" ht="49.5" customHeight="1" x14ac:dyDescent="0.25">
      <c r="A23" s="66" t="s">
        <v>97</v>
      </c>
      <c r="B23" s="83">
        <v>919</v>
      </c>
      <c r="C23" s="41" t="s">
        <v>13</v>
      </c>
      <c r="D23" s="41" t="s">
        <v>14</v>
      </c>
      <c r="E23" s="41" t="s">
        <v>30</v>
      </c>
      <c r="F23" s="41" t="s">
        <v>21</v>
      </c>
      <c r="G23" s="41" t="s">
        <v>33</v>
      </c>
      <c r="H23" s="41" t="s">
        <v>36</v>
      </c>
      <c r="I23" s="42" t="s">
        <v>99</v>
      </c>
      <c r="J23" s="94">
        <f>J24</f>
        <v>588</v>
      </c>
      <c r="K23" s="94">
        <f t="shared" si="5"/>
        <v>518</v>
      </c>
      <c r="L23" s="94">
        <f t="shared" si="5"/>
        <v>433.28676000000002</v>
      </c>
    </row>
    <row r="24" spans="1:12" x14ac:dyDescent="0.25">
      <c r="A24" s="66" t="s">
        <v>98</v>
      </c>
      <c r="B24" s="83">
        <v>919</v>
      </c>
      <c r="C24" s="41" t="s">
        <v>13</v>
      </c>
      <c r="D24" s="41" t="s">
        <v>14</v>
      </c>
      <c r="E24" s="41" t="s">
        <v>30</v>
      </c>
      <c r="F24" s="41" t="s">
        <v>21</v>
      </c>
      <c r="G24" s="41" t="s">
        <v>33</v>
      </c>
      <c r="H24" s="41" t="s">
        <v>36</v>
      </c>
      <c r="I24" s="42" t="s">
        <v>100</v>
      </c>
      <c r="J24" s="94">
        <v>588</v>
      </c>
      <c r="K24" s="94">
        <v>518</v>
      </c>
      <c r="L24" s="94">
        <v>433.28676000000002</v>
      </c>
    </row>
    <row r="25" spans="1:12" x14ac:dyDescent="0.25">
      <c r="A25" s="47" t="s">
        <v>224</v>
      </c>
      <c r="B25" s="83">
        <v>919</v>
      </c>
      <c r="C25" s="41" t="s">
        <v>13</v>
      </c>
      <c r="D25" s="41" t="s">
        <v>14</v>
      </c>
      <c r="E25" s="41" t="s">
        <v>30</v>
      </c>
      <c r="F25" s="41" t="s">
        <v>21</v>
      </c>
      <c r="G25" s="41" t="s">
        <v>33</v>
      </c>
      <c r="H25" s="41" t="s">
        <v>37</v>
      </c>
      <c r="I25" s="42"/>
      <c r="J25" s="94">
        <f>J26+J28</f>
        <v>254</v>
      </c>
      <c r="K25" s="94">
        <f>K26+K28</f>
        <v>152.69999999999999</v>
      </c>
      <c r="L25" s="94">
        <f>L26+L28</f>
        <v>104</v>
      </c>
    </row>
    <row r="26" spans="1:12" ht="21.75" customHeight="1" x14ac:dyDescent="0.25">
      <c r="A26" s="47" t="s">
        <v>93</v>
      </c>
      <c r="B26" s="83">
        <v>919</v>
      </c>
      <c r="C26" s="41" t="s">
        <v>13</v>
      </c>
      <c r="D26" s="41" t="s">
        <v>14</v>
      </c>
      <c r="E26" s="41" t="s">
        <v>30</v>
      </c>
      <c r="F26" s="41" t="s">
        <v>21</v>
      </c>
      <c r="G26" s="41" t="s">
        <v>33</v>
      </c>
      <c r="H26" s="41" t="s">
        <v>37</v>
      </c>
      <c r="I26" s="42" t="s">
        <v>95</v>
      </c>
      <c r="J26" s="94">
        <f t="shared" ref="J26:L26" si="6">J27</f>
        <v>200</v>
      </c>
      <c r="K26" s="94">
        <f t="shared" si="6"/>
        <v>98.7</v>
      </c>
      <c r="L26" s="94">
        <f t="shared" si="6"/>
        <v>50</v>
      </c>
    </row>
    <row r="27" spans="1:12" ht="31.5" x14ac:dyDescent="0.25">
      <c r="A27" s="47" t="s">
        <v>94</v>
      </c>
      <c r="B27" s="83">
        <v>919</v>
      </c>
      <c r="C27" s="41" t="s">
        <v>13</v>
      </c>
      <c r="D27" s="41" t="s">
        <v>14</v>
      </c>
      <c r="E27" s="41" t="s">
        <v>30</v>
      </c>
      <c r="F27" s="41" t="s">
        <v>21</v>
      </c>
      <c r="G27" s="41" t="s">
        <v>33</v>
      </c>
      <c r="H27" s="41" t="s">
        <v>37</v>
      </c>
      <c r="I27" s="5" t="s">
        <v>96</v>
      </c>
      <c r="J27" s="94">
        <v>200</v>
      </c>
      <c r="K27" s="94">
        <v>98.7</v>
      </c>
      <c r="L27" s="94">
        <v>50</v>
      </c>
    </row>
    <row r="28" spans="1:12" s="34" customFormat="1" x14ac:dyDescent="0.25">
      <c r="A28" s="71" t="s">
        <v>101</v>
      </c>
      <c r="B28" s="83">
        <v>919</v>
      </c>
      <c r="C28" s="5" t="s">
        <v>13</v>
      </c>
      <c r="D28" s="5" t="s">
        <v>14</v>
      </c>
      <c r="E28" s="41" t="s">
        <v>30</v>
      </c>
      <c r="F28" s="41" t="s">
        <v>21</v>
      </c>
      <c r="G28" s="41" t="s">
        <v>33</v>
      </c>
      <c r="H28" s="41" t="s">
        <v>37</v>
      </c>
      <c r="I28" s="81" t="s">
        <v>102</v>
      </c>
      <c r="J28" s="38">
        <f>J29</f>
        <v>54</v>
      </c>
      <c r="K28" s="38">
        <f>K29</f>
        <v>54</v>
      </c>
      <c r="L28" s="38">
        <f>L29</f>
        <v>54</v>
      </c>
    </row>
    <row r="29" spans="1:12" s="34" customFormat="1" ht="15" customHeight="1" x14ac:dyDescent="0.25">
      <c r="A29" s="71" t="s">
        <v>103</v>
      </c>
      <c r="B29" s="83">
        <v>919</v>
      </c>
      <c r="C29" s="5" t="s">
        <v>13</v>
      </c>
      <c r="D29" s="5" t="s">
        <v>14</v>
      </c>
      <c r="E29" s="5" t="s">
        <v>30</v>
      </c>
      <c r="F29" s="41" t="s">
        <v>21</v>
      </c>
      <c r="G29" s="41" t="s">
        <v>33</v>
      </c>
      <c r="H29" s="41" t="s">
        <v>37</v>
      </c>
      <c r="I29" s="81" t="s">
        <v>104</v>
      </c>
      <c r="J29" s="38">
        <v>54</v>
      </c>
      <c r="K29" s="38">
        <v>54</v>
      </c>
      <c r="L29" s="38">
        <v>54</v>
      </c>
    </row>
    <row r="30" spans="1:12" s="34" customFormat="1" ht="0.75" customHeight="1" x14ac:dyDescent="0.25">
      <c r="A30" s="11" t="s">
        <v>189</v>
      </c>
      <c r="B30" s="83">
        <v>919</v>
      </c>
      <c r="C30" s="6" t="s">
        <v>13</v>
      </c>
      <c r="D30" s="6" t="s">
        <v>14</v>
      </c>
      <c r="E30" s="9" t="s">
        <v>30</v>
      </c>
      <c r="F30" s="3" t="s">
        <v>21</v>
      </c>
      <c r="G30" s="3" t="s">
        <v>33</v>
      </c>
      <c r="H30" s="3" t="s">
        <v>190</v>
      </c>
      <c r="I30" s="187"/>
      <c r="J30" s="38">
        <f>J31</f>
        <v>0</v>
      </c>
      <c r="K30" s="38">
        <f t="shared" ref="K30:L31" si="7">K31</f>
        <v>0</v>
      </c>
      <c r="L30" s="38">
        <f t="shared" si="7"/>
        <v>0</v>
      </c>
    </row>
    <row r="31" spans="1:12" s="34" customFormat="1" ht="19.5" hidden="1" customHeight="1" x14ac:dyDescent="0.25">
      <c r="A31" s="10" t="s">
        <v>97</v>
      </c>
      <c r="B31" s="83">
        <v>919</v>
      </c>
      <c r="C31" s="6" t="s">
        <v>13</v>
      </c>
      <c r="D31" s="6" t="s">
        <v>14</v>
      </c>
      <c r="E31" s="9" t="s">
        <v>30</v>
      </c>
      <c r="F31" s="3" t="s">
        <v>21</v>
      </c>
      <c r="G31" s="3" t="s">
        <v>33</v>
      </c>
      <c r="H31" s="3" t="s">
        <v>190</v>
      </c>
      <c r="I31" s="187" t="s">
        <v>99</v>
      </c>
      <c r="J31" s="38">
        <f>J32</f>
        <v>0</v>
      </c>
      <c r="K31" s="38">
        <f t="shared" si="7"/>
        <v>0</v>
      </c>
      <c r="L31" s="38">
        <f t="shared" si="7"/>
        <v>0</v>
      </c>
    </row>
    <row r="32" spans="1:12" s="34" customFormat="1" ht="21.75" hidden="1" customHeight="1" x14ac:dyDescent="0.25">
      <c r="A32" s="10" t="s">
        <v>98</v>
      </c>
      <c r="B32" s="83">
        <v>919</v>
      </c>
      <c r="C32" s="6" t="s">
        <v>13</v>
      </c>
      <c r="D32" s="6" t="s">
        <v>14</v>
      </c>
      <c r="E32" s="9" t="s">
        <v>30</v>
      </c>
      <c r="F32" s="3" t="s">
        <v>21</v>
      </c>
      <c r="G32" s="3" t="s">
        <v>33</v>
      </c>
      <c r="H32" s="3" t="s">
        <v>190</v>
      </c>
      <c r="I32" s="187" t="s">
        <v>100</v>
      </c>
      <c r="J32" s="38">
        <v>0</v>
      </c>
      <c r="K32" s="38">
        <v>0</v>
      </c>
      <c r="L32" s="38">
        <v>0</v>
      </c>
    </row>
    <row r="33" spans="1:12" s="28" customFormat="1" ht="31.5" x14ac:dyDescent="0.25">
      <c r="A33" s="65" t="s">
        <v>153</v>
      </c>
      <c r="B33" s="83">
        <v>919</v>
      </c>
      <c r="C33" s="5" t="s">
        <v>13</v>
      </c>
      <c r="D33" s="5" t="s">
        <v>14</v>
      </c>
      <c r="E33" s="42">
        <v>89</v>
      </c>
      <c r="F33" s="41"/>
      <c r="G33" s="41"/>
      <c r="H33" s="41"/>
      <c r="I33" s="96"/>
      <c r="J33" s="94">
        <f>J34</f>
        <v>0.4</v>
      </c>
      <c r="K33" s="94">
        <f t="shared" ref="K33:L36" si="8">K34</f>
        <v>0.5</v>
      </c>
      <c r="L33" s="94">
        <f t="shared" si="8"/>
        <v>0.5</v>
      </c>
    </row>
    <row r="34" spans="1:12" s="28" customFormat="1" ht="47.25" x14ac:dyDescent="0.25">
      <c r="A34" s="65" t="s">
        <v>154</v>
      </c>
      <c r="B34" s="83">
        <v>919</v>
      </c>
      <c r="C34" s="5" t="s">
        <v>13</v>
      </c>
      <c r="D34" s="5" t="s">
        <v>14</v>
      </c>
      <c r="E34" s="42">
        <v>89</v>
      </c>
      <c r="F34" s="41" t="s">
        <v>20</v>
      </c>
      <c r="G34" s="41"/>
      <c r="H34" s="41"/>
      <c r="I34" s="96"/>
      <c r="J34" s="94">
        <f>J35</f>
        <v>0.4</v>
      </c>
      <c r="K34" s="94">
        <f t="shared" si="8"/>
        <v>0.5</v>
      </c>
      <c r="L34" s="94">
        <f t="shared" si="8"/>
        <v>0.5</v>
      </c>
    </row>
    <row r="35" spans="1:12" s="28" customFormat="1" ht="70.5" customHeight="1" x14ac:dyDescent="0.25">
      <c r="A35" s="97" t="s">
        <v>127</v>
      </c>
      <c r="B35" s="83">
        <v>919</v>
      </c>
      <c r="C35" s="5" t="s">
        <v>13</v>
      </c>
      <c r="D35" s="5" t="s">
        <v>14</v>
      </c>
      <c r="E35" s="42">
        <v>89</v>
      </c>
      <c r="F35" s="41" t="s">
        <v>20</v>
      </c>
      <c r="G35" s="41" t="s">
        <v>33</v>
      </c>
      <c r="H35" s="41" t="s">
        <v>39</v>
      </c>
      <c r="I35" s="96"/>
      <c r="J35" s="94">
        <f>J36</f>
        <v>0.4</v>
      </c>
      <c r="K35" s="94">
        <f t="shared" si="8"/>
        <v>0.5</v>
      </c>
      <c r="L35" s="94">
        <f t="shared" si="8"/>
        <v>0.5</v>
      </c>
    </row>
    <row r="36" spans="1:12" s="28" customFormat="1" ht="18" customHeight="1" x14ac:dyDescent="0.25">
      <c r="A36" s="47" t="s">
        <v>93</v>
      </c>
      <c r="B36" s="83">
        <v>919</v>
      </c>
      <c r="C36" s="5" t="s">
        <v>13</v>
      </c>
      <c r="D36" s="5" t="s">
        <v>14</v>
      </c>
      <c r="E36" s="42" t="s">
        <v>44</v>
      </c>
      <c r="F36" s="41" t="s">
        <v>20</v>
      </c>
      <c r="G36" s="41" t="s">
        <v>33</v>
      </c>
      <c r="H36" s="41" t="s">
        <v>39</v>
      </c>
      <c r="I36" s="96" t="s">
        <v>95</v>
      </c>
      <c r="J36" s="94">
        <f>J37</f>
        <v>0.4</v>
      </c>
      <c r="K36" s="94">
        <f t="shared" si="8"/>
        <v>0.5</v>
      </c>
      <c r="L36" s="94">
        <f t="shared" si="8"/>
        <v>0.5</v>
      </c>
    </row>
    <row r="37" spans="1:12" s="28" customFormat="1" ht="35.25" customHeight="1" x14ac:dyDescent="0.25">
      <c r="A37" s="47" t="s">
        <v>94</v>
      </c>
      <c r="B37" s="83">
        <v>919</v>
      </c>
      <c r="C37" s="5" t="s">
        <v>13</v>
      </c>
      <c r="D37" s="5" t="s">
        <v>14</v>
      </c>
      <c r="E37" s="42" t="s">
        <v>44</v>
      </c>
      <c r="F37" s="41" t="s">
        <v>20</v>
      </c>
      <c r="G37" s="41" t="s">
        <v>33</v>
      </c>
      <c r="H37" s="41" t="s">
        <v>39</v>
      </c>
      <c r="I37" s="96" t="s">
        <v>96</v>
      </c>
      <c r="J37" s="94">
        <v>0.4</v>
      </c>
      <c r="K37" s="94">
        <v>0.5</v>
      </c>
      <c r="L37" s="94">
        <v>0.5</v>
      </c>
    </row>
    <row r="38" spans="1:12" x14ac:dyDescent="0.25">
      <c r="A38" s="91" t="s">
        <v>40</v>
      </c>
      <c r="B38" s="83">
        <v>919</v>
      </c>
      <c r="C38" s="61" t="s">
        <v>13</v>
      </c>
      <c r="D38" s="61" t="s">
        <v>41</v>
      </c>
      <c r="E38" s="61"/>
      <c r="F38" s="98"/>
      <c r="G38" s="98"/>
      <c r="H38" s="99"/>
      <c r="I38" s="99"/>
      <c r="J38" s="93">
        <f>J39</f>
        <v>5</v>
      </c>
      <c r="K38" s="93">
        <f t="shared" ref="K38:L42" si="9">K39</f>
        <v>5</v>
      </c>
      <c r="L38" s="93">
        <f t="shared" si="9"/>
        <v>5</v>
      </c>
    </row>
    <row r="39" spans="1:12" ht="31.5" x14ac:dyDescent="0.25">
      <c r="A39" s="46" t="s">
        <v>153</v>
      </c>
      <c r="B39" s="83">
        <v>919</v>
      </c>
      <c r="C39" s="41" t="s">
        <v>13</v>
      </c>
      <c r="D39" s="41" t="s">
        <v>41</v>
      </c>
      <c r="E39" s="42">
        <v>89</v>
      </c>
      <c r="F39" s="41"/>
      <c r="G39" s="41"/>
      <c r="H39" s="43"/>
      <c r="I39" s="43"/>
      <c r="J39" s="94">
        <f>J40</f>
        <v>5</v>
      </c>
      <c r="K39" s="94">
        <f t="shared" si="9"/>
        <v>5</v>
      </c>
      <c r="L39" s="94">
        <f t="shared" si="9"/>
        <v>5</v>
      </c>
    </row>
    <row r="40" spans="1:12" ht="47.25" x14ac:dyDescent="0.25">
      <c r="A40" s="100" t="s">
        <v>154</v>
      </c>
      <c r="B40" s="83">
        <v>919</v>
      </c>
      <c r="C40" s="41" t="s">
        <v>13</v>
      </c>
      <c r="D40" s="41" t="s">
        <v>41</v>
      </c>
      <c r="E40" s="42">
        <v>89</v>
      </c>
      <c r="F40" s="41" t="s">
        <v>20</v>
      </c>
      <c r="G40" s="41"/>
      <c r="H40" s="43"/>
      <c r="I40" s="43"/>
      <c r="J40" s="94">
        <f>J41</f>
        <v>5</v>
      </c>
      <c r="K40" s="94">
        <f t="shared" si="9"/>
        <v>5</v>
      </c>
      <c r="L40" s="94">
        <f t="shared" si="9"/>
        <v>5</v>
      </c>
    </row>
    <row r="41" spans="1:12" ht="31.5" x14ac:dyDescent="0.25">
      <c r="A41" s="47" t="s">
        <v>155</v>
      </c>
      <c r="B41" s="83">
        <v>919</v>
      </c>
      <c r="C41" s="41" t="s">
        <v>13</v>
      </c>
      <c r="D41" s="41" t="s">
        <v>41</v>
      </c>
      <c r="E41" s="42">
        <v>89</v>
      </c>
      <c r="F41" s="41" t="s">
        <v>20</v>
      </c>
      <c r="G41" s="41" t="s">
        <v>33</v>
      </c>
      <c r="H41" s="41" t="s">
        <v>42</v>
      </c>
      <c r="I41" s="43"/>
      <c r="J41" s="94">
        <f>J42</f>
        <v>5</v>
      </c>
      <c r="K41" s="94">
        <f t="shared" si="9"/>
        <v>5</v>
      </c>
      <c r="L41" s="94">
        <f t="shared" si="9"/>
        <v>5</v>
      </c>
    </row>
    <row r="42" spans="1:12" x14ac:dyDescent="0.25">
      <c r="A42" s="71" t="s">
        <v>101</v>
      </c>
      <c r="B42" s="83">
        <v>919</v>
      </c>
      <c r="C42" s="41" t="s">
        <v>13</v>
      </c>
      <c r="D42" s="41" t="s">
        <v>41</v>
      </c>
      <c r="E42" s="42">
        <v>89</v>
      </c>
      <c r="F42" s="41" t="s">
        <v>20</v>
      </c>
      <c r="G42" s="41" t="s">
        <v>33</v>
      </c>
      <c r="H42" s="41" t="s">
        <v>42</v>
      </c>
      <c r="I42" s="43" t="s">
        <v>102</v>
      </c>
      <c r="J42" s="94">
        <f>J43</f>
        <v>5</v>
      </c>
      <c r="K42" s="94">
        <f t="shared" si="9"/>
        <v>5</v>
      </c>
      <c r="L42" s="94">
        <f t="shared" si="9"/>
        <v>5</v>
      </c>
    </row>
    <row r="43" spans="1:12" ht="17.25" customHeight="1" x14ac:dyDescent="0.25">
      <c r="A43" s="47" t="s">
        <v>43</v>
      </c>
      <c r="B43" s="83">
        <v>919</v>
      </c>
      <c r="C43" s="41" t="s">
        <v>13</v>
      </c>
      <c r="D43" s="41" t="s">
        <v>41</v>
      </c>
      <c r="E43" s="41" t="s">
        <v>44</v>
      </c>
      <c r="F43" s="41" t="s">
        <v>20</v>
      </c>
      <c r="G43" s="41" t="s">
        <v>33</v>
      </c>
      <c r="H43" s="41" t="s">
        <v>42</v>
      </c>
      <c r="I43" s="43" t="s">
        <v>45</v>
      </c>
      <c r="J43" s="94">
        <v>5</v>
      </c>
      <c r="K43" s="94">
        <v>5</v>
      </c>
      <c r="L43" s="94">
        <v>5</v>
      </c>
    </row>
    <row r="44" spans="1:12" ht="17.25" customHeight="1" x14ac:dyDescent="0.25">
      <c r="A44" s="47" t="s">
        <v>192</v>
      </c>
      <c r="B44" s="83">
        <v>919</v>
      </c>
      <c r="C44" s="189" t="s">
        <v>13</v>
      </c>
      <c r="D44" s="61" t="s">
        <v>28</v>
      </c>
      <c r="E44" s="43"/>
      <c r="F44" s="41"/>
      <c r="G44" s="41"/>
      <c r="H44" s="41"/>
      <c r="I44" s="69"/>
      <c r="J44" s="93">
        <f>J45+J49+J53</f>
        <v>3</v>
      </c>
      <c r="K44" s="93">
        <f t="shared" ref="K44:L44" si="10">K45+K49+K53</f>
        <v>0.5</v>
      </c>
      <c r="L44" s="93">
        <f t="shared" si="10"/>
        <v>0.5</v>
      </c>
    </row>
    <row r="45" spans="1:12" ht="46.5" customHeight="1" x14ac:dyDescent="0.25">
      <c r="A45" s="47" t="s">
        <v>196</v>
      </c>
      <c r="B45" s="83">
        <v>919</v>
      </c>
      <c r="C45" s="5" t="s">
        <v>13</v>
      </c>
      <c r="D45" s="5" t="s">
        <v>28</v>
      </c>
      <c r="E45" s="5" t="s">
        <v>193</v>
      </c>
      <c r="F45" s="5"/>
      <c r="G45" s="5"/>
      <c r="H45" s="5"/>
      <c r="I45" s="5"/>
      <c r="J45" s="94">
        <f>J46</f>
        <v>0.5</v>
      </c>
      <c r="K45" s="94">
        <f t="shared" ref="K45:L47" si="11">K46</f>
        <v>0</v>
      </c>
      <c r="L45" s="94">
        <f t="shared" si="11"/>
        <v>0</v>
      </c>
    </row>
    <row r="46" spans="1:12" ht="17.25" customHeight="1" x14ac:dyDescent="0.25">
      <c r="A46" s="47" t="s">
        <v>194</v>
      </c>
      <c r="B46" s="83">
        <v>919</v>
      </c>
      <c r="C46" s="5" t="s">
        <v>13</v>
      </c>
      <c r="D46" s="5" t="s">
        <v>28</v>
      </c>
      <c r="E46" s="5" t="s">
        <v>193</v>
      </c>
      <c r="F46" s="5" t="s">
        <v>31</v>
      </c>
      <c r="G46" s="5" t="s">
        <v>33</v>
      </c>
      <c r="H46" s="5" t="s">
        <v>195</v>
      </c>
      <c r="I46" s="5"/>
      <c r="J46" s="94">
        <f>J47</f>
        <v>0.5</v>
      </c>
      <c r="K46" s="94">
        <f t="shared" si="11"/>
        <v>0</v>
      </c>
      <c r="L46" s="94">
        <f t="shared" si="11"/>
        <v>0</v>
      </c>
    </row>
    <row r="47" spans="1:12" ht="18.75" customHeight="1" x14ac:dyDescent="0.25">
      <c r="A47" s="47" t="s">
        <v>93</v>
      </c>
      <c r="B47" s="83">
        <v>919</v>
      </c>
      <c r="C47" s="5" t="s">
        <v>13</v>
      </c>
      <c r="D47" s="5" t="s">
        <v>28</v>
      </c>
      <c r="E47" s="5" t="s">
        <v>193</v>
      </c>
      <c r="F47" s="5" t="s">
        <v>31</v>
      </c>
      <c r="G47" s="5" t="s">
        <v>33</v>
      </c>
      <c r="H47" s="5" t="s">
        <v>195</v>
      </c>
      <c r="I47" s="5" t="s">
        <v>95</v>
      </c>
      <c r="J47" s="94">
        <f>J48</f>
        <v>0.5</v>
      </c>
      <c r="K47" s="94">
        <f t="shared" si="11"/>
        <v>0</v>
      </c>
      <c r="L47" s="94">
        <f t="shared" si="11"/>
        <v>0</v>
      </c>
    </row>
    <row r="48" spans="1:12" ht="34.5" customHeight="1" x14ac:dyDescent="0.25">
      <c r="A48" s="47" t="s">
        <v>94</v>
      </c>
      <c r="B48" s="83">
        <v>919</v>
      </c>
      <c r="C48" s="5" t="s">
        <v>13</v>
      </c>
      <c r="D48" s="5" t="s">
        <v>28</v>
      </c>
      <c r="E48" s="5" t="s">
        <v>193</v>
      </c>
      <c r="F48" s="5" t="s">
        <v>31</v>
      </c>
      <c r="G48" s="5" t="s">
        <v>33</v>
      </c>
      <c r="H48" s="5" t="s">
        <v>195</v>
      </c>
      <c r="I48" s="5" t="s">
        <v>96</v>
      </c>
      <c r="J48" s="94">
        <v>0.5</v>
      </c>
      <c r="K48" s="94">
        <v>0</v>
      </c>
      <c r="L48" s="94">
        <v>0</v>
      </c>
    </row>
    <row r="49" spans="1:12" ht="51.75" customHeight="1" x14ac:dyDescent="0.25">
      <c r="A49" s="47" t="s">
        <v>199</v>
      </c>
      <c r="B49" s="83">
        <v>919</v>
      </c>
      <c r="C49" s="41" t="s">
        <v>13</v>
      </c>
      <c r="D49" s="41" t="s">
        <v>28</v>
      </c>
      <c r="E49" s="43" t="s">
        <v>41</v>
      </c>
      <c r="F49" s="41"/>
      <c r="G49" s="41"/>
      <c r="H49" s="41"/>
      <c r="I49" s="69"/>
      <c r="J49" s="94">
        <f>J50</f>
        <v>2</v>
      </c>
      <c r="K49" s="94">
        <f t="shared" ref="K49:L50" si="12">K50</f>
        <v>0</v>
      </c>
      <c r="L49" s="94">
        <f t="shared" si="12"/>
        <v>0</v>
      </c>
    </row>
    <row r="50" spans="1:12" ht="21.75" customHeight="1" x14ac:dyDescent="0.25">
      <c r="A50" s="47" t="s">
        <v>197</v>
      </c>
      <c r="B50" s="83">
        <v>919</v>
      </c>
      <c r="C50" s="41" t="s">
        <v>13</v>
      </c>
      <c r="D50" s="41" t="s">
        <v>28</v>
      </c>
      <c r="E50" s="43" t="s">
        <v>41</v>
      </c>
      <c r="F50" s="41" t="s">
        <v>31</v>
      </c>
      <c r="G50" s="41" t="s">
        <v>33</v>
      </c>
      <c r="H50" s="41" t="s">
        <v>198</v>
      </c>
      <c r="I50" s="69"/>
      <c r="J50" s="94">
        <f>J51</f>
        <v>2</v>
      </c>
      <c r="K50" s="94">
        <f t="shared" si="12"/>
        <v>0</v>
      </c>
      <c r="L50" s="94">
        <f t="shared" si="12"/>
        <v>0</v>
      </c>
    </row>
    <row r="51" spans="1:12" ht="25.5" customHeight="1" x14ac:dyDescent="0.25">
      <c r="A51" s="47" t="s">
        <v>93</v>
      </c>
      <c r="B51" s="83">
        <v>919</v>
      </c>
      <c r="C51" s="41" t="s">
        <v>13</v>
      </c>
      <c r="D51" s="41" t="s">
        <v>28</v>
      </c>
      <c r="E51" s="43" t="s">
        <v>41</v>
      </c>
      <c r="F51" s="41" t="s">
        <v>31</v>
      </c>
      <c r="G51" s="41" t="s">
        <v>33</v>
      </c>
      <c r="H51" s="41" t="s">
        <v>198</v>
      </c>
      <c r="I51" s="69" t="s">
        <v>95</v>
      </c>
      <c r="J51" s="94">
        <f>J52</f>
        <v>2</v>
      </c>
      <c r="K51" s="94">
        <f>K52</f>
        <v>0</v>
      </c>
      <c r="L51" s="94">
        <f>L52</f>
        <v>0</v>
      </c>
    </row>
    <row r="52" spans="1:12" ht="25.5" customHeight="1" x14ac:dyDescent="0.25">
      <c r="A52" s="47" t="s">
        <v>94</v>
      </c>
      <c r="B52" s="83">
        <v>919</v>
      </c>
      <c r="C52" s="41" t="s">
        <v>13</v>
      </c>
      <c r="D52" s="41" t="s">
        <v>28</v>
      </c>
      <c r="E52" s="43" t="s">
        <v>41</v>
      </c>
      <c r="F52" s="41" t="s">
        <v>31</v>
      </c>
      <c r="G52" s="41" t="s">
        <v>33</v>
      </c>
      <c r="H52" s="41" t="s">
        <v>198</v>
      </c>
      <c r="I52" s="69" t="s">
        <v>96</v>
      </c>
      <c r="J52" s="94">
        <v>2</v>
      </c>
      <c r="K52" s="94">
        <v>0</v>
      </c>
      <c r="L52" s="94">
        <v>0</v>
      </c>
    </row>
    <row r="53" spans="1:12" ht="46.5" customHeight="1" x14ac:dyDescent="0.25">
      <c r="A53" s="47" t="s">
        <v>233</v>
      </c>
      <c r="B53" s="83">
        <v>919</v>
      </c>
      <c r="C53" s="5" t="s">
        <v>13</v>
      </c>
      <c r="D53" s="5" t="s">
        <v>28</v>
      </c>
      <c r="E53" s="5" t="s">
        <v>230</v>
      </c>
      <c r="F53" s="41"/>
      <c r="G53" s="41"/>
      <c r="H53" s="41"/>
      <c r="I53" s="69"/>
      <c r="J53" s="94">
        <f>J54</f>
        <v>0.5</v>
      </c>
      <c r="K53" s="94">
        <f t="shared" ref="K53:L55" si="13">K54</f>
        <v>0.5</v>
      </c>
      <c r="L53" s="94">
        <f t="shared" si="13"/>
        <v>0.5</v>
      </c>
    </row>
    <row r="54" spans="1:12" ht="25.5" customHeight="1" x14ac:dyDescent="0.25">
      <c r="A54" s="47" t="s">
        <v>231</v>
      </c>
      <c r="B54" s="83">
        <v>919</v>
      </c>
      <c r="C54" s="5" t="s">
        <v>13</v>
      </c>
      <c r="D54" s="5" t="s">
        <v>28</v>
      </c>
      <c r="E54" s="5" t="s">
        <v>230</v>
      </c>
      <c r="F54" s="41" t="s">
        <v>31</v>
      </c>
      <c r="G54" s="41" t="s">
        <v>31</v>
      </c>
      <c r="H54" s="41" t="s">
        <v>232</v>
      </c>
      <c r="I54" s="69"/>
      <c r="J54" s="94">
        <f>J55</f>
        <v>0.5</v>
      </c>
      <c r="K54" s="94">
        <f t="shared" si="13"/>
        <v>0.5</v>
      </c>
      <c r="L54" s="94">
        <f t="shared" si="13"/>
        <v>0.5</v>
      </c>
    </row>
    <row r="55" spans="1:12" ht="25.5" customHeight="1" x14ac:dyDescent="0.25">
      <c r="A55" s="47" t="s">
        <v>93</v>
      </c>
      <c r="B55" s="83">
        <v>919</v>
      </c>
      <c r="C55" s="5" t="s">
        <v>13</v>
      </c>
      <c r="D55" s="5" t="s">
        <v>28</v>
      </c>
      <c r="E55" s="5" t="s">
        <v>230</v>
      </c>
      <c r="F55" s="5" t="s">
        <v>31</v>
      </c>
      <c r="G55" s="5" t="s">
        <v>33</v>
      </c>
      <c r="H55" s="5" t="s">
        <v>232</v>
      </c>
      <c r="I55" s="5" t="s">
        <v>95</v>
      </c>
      <c r="J55" s="94">
        <f>J56</f>
        <v>0.5</v>
      </c>
      <c r="K55" s="94">
        <f t="shared" si="13"/>
        <v>0.5</v>
      </c>
      <c r="L55" s="94">
        <f t="shared" si="13"/>
        <v>0.5</v>
      </c>
    </row>
    <row r="56" spans="1:12" ht="28.5" customHeight="1" x14ac:dyDescent="0.25">
      <c r="A56" s="47" t="s">
        <v>94</v>
      </c>
      <c r="B56" s="83">
        <v>919</v>
      </c>
      <c r="C56" s="5" t="s">
        <v>13</v>
      </c>
      <c r="D56" s="5" t="s">
        <v>28</v>
      </c>
      <c r="E56" s="5" t="s">
        <v>230</v>
      </c>
      <c r="F56" s="5" t="s">
        <v>31</v>
      </c>
      <c r="G56" s="5" t="s">
        <v>33</v>
      </c>
      <c r="H56" s="5" t="s">
        <v>232</v>
      </c>
      <c r="I56" s="5" t="s">
        <v>96</v>
      </c>
      <c r="J56" s="94">
        <v>0.5</v>
      </c>
      <c r="K56" s="94">
        <v>0.5</v>
      </c>
      <c r="L56" s="94">
        <v>0.5</v>
      </c>
    </row>
    <row r="57" spans="1:12" ht="24" customHeight="1" x14ac:dyDescent="0.25">
      <c r="A57" s="91" t="s">
        <v>46</v>
      </c>
      <c r="B57" s="83">
        <v>919</v>
      </c>
      <c r="C57" s="61" t="s">
        <v>24</v>
      </c>
      <c r="D57" s="61"/>
      <c r="E57" s="99"/>
      <c r="F57" s="61"/>
      <c r="G57" s="61"/>
      <c r="H57" s="61"/>
      <c r="I57" s="101"/>
      <c r="J57" s="93">
        <f>J58</f>
        <v>0</v>
      </c>
      <c r="K57" s="93">
        <f>K58</f>
        <v>0</v>
      </c>
      <c r="L57" s="93">
        <f>L58</f>
        <v>0</v>
      </c>
    </row>
    <row r="58" spans="1:12" ht="30.75" customHeight="1" x14ac:dyDescent="0.25">
      <c r="A58" s="95" t="s">
        <v>47</v>
      </c>
      <c r="B58" s="83">
        <v>919</v>
      </c>
      <c r="C58" s="102" t="s">
        <v>24</v>
      </c>
      <c r="D58" s="102" t="s">
        <v>25</v>
      </c>
      <c r="E58" s="92"/>
      <c r="F58" s="90"/>
      <c r="G58" s="90"/>
      <c r="H58" s="90"/>
      <c r="I58" s="103"/>
      <c r="J58" s="93">
        <f>J61</f>
        <v>0</v>
      </c>
      <c r="K58" s="93">
        <f>K61</f>
        <v>0</v>
      </c>
      <c r="L58" s="93">
        <f>L61</f>
        <v>0</v>
      </c>
    </row>
    <row r="59" spans="1:12" ht="32.25" customHeight="1" x14ac:dyDescent="0.25">
      <c r="A59" s="46" t="s">
        <v>153</v>
      </c>
      <c r="B59" s="83">
        <v>919</v>
      </c>
      <c r="C59" s="81" t="s">
        <v>24</v>
      </c>
      <c r="D59" s="81" t="s">
        <v>25</v>
      </c>
      <c r="E59" s="5">
        <v>89</v>
      </c>
      <c r="F59" s="5"/>
      <c r="G59" s="5"/>
      <c r="H59" s="5"/>
      <c r="I59" s="40"/>
      <c r="J59" s="94">
        <f t="shared" ref="J59:L60" si="14">J60</f>
        <v>0</v>
      </c>
      <c r="K59" s="94">
        <f t="shared" si="14"/>
        <v>0</v>
      </c>
      <c r="L59" s="94">
        <f t="shared" si="14"/>
        <v>0</v>
      </c>
    </row>
    <row r="60" spans="1:12" ht="25.5" customHeight="1" x14ac:dyDescent="0.25">
      <c r="A60" s="100" t="s">
        <v>154</v>
      </c>
      <c r="B60" s="83">
        <v>919</v>
      </c>
      <c r="C60" s="81" t="s">
        <v>24</v>
      </c>
      <c r="D60" s="81" t="s">
        <v>25</v>
      </c>
      <c r="E60" s="5">
        <v>89</v>
      </c>
      <c r="F60" s="5">
        <v>1</v>
      </c>
      <c r="G60" s="5"/>
      <c r="H60" s="5"/>
      <c r="I60" s="40"/>
      <c r="J60" s="94">
        <f t="shared" si="14"/>
        <v>0</v>
      </c>
      <c r="K60" s="94">
        <f t="shared" si="14"/>
        <v>0</v>
      </c>
      <c r="L60" s="94">
        <f t="shared" si="14"/>
        <v>0</v>
      </c>
    </row>
    <row r="61" spans="1:12" ht="33" customHeight="1" x14ac:dyDescent="0.25">
      <c r="A61" s="104" t="s">
        <v>164</v>
      </c>
      <c r="B61" s="83">
        <v>919</v>
      </c>
      <c r="C61" s="81" t="s">
        <v>24</v>
      </c>
      <c r="D61" s="81" t="s">
        <v>25</v>
      </c>
      <c r="E61" s="105">
        <v>89</v>
      </c>
      <c r="F61" s="5">
        <v>1</v>
      </c>
      <c r="G61" s="5" t="s">
        <v>33</v>
      </c>
      <c r="H61" s="5">
        <v>51180</v>
      </c>
      <c r="I61" s="40"/>
      <c r="J61" s="36">
        <f>J62+J64</f>
        <v>0</v>
      </c>
      <c r="K61" s="36">
        <f>K62+K64</f>
        <v>0</v>
      </c>
      <c r="L61" s="36">
        <f>L62+L64</f>
        <v>0</v>
      </c>
    </row>
    <row r="62" spans="1:12" ht="30" customHeight="1" x14ac:dyDescent="0.25">
      <c r="A62" s="66" t="s">
        <v>97</v>
      </c>
      <c r="B62" s="83">
        <v>919</v>
      </c>
      <c r="C62" s="81" t="s">
        <v>24</v>
      </c>
      <c r="D62" s="81" t="s">
        <v>25</v>
      </c>
      <c r="E62" s="105">
        <v>89</v>
      </c>
      <c r="F62" s="5">
        <v>1</v>
      </c>
      <c r="G62" s="5" t="s">
        <v>33</v>
      </c>
      <c r="H62" s="5" t="s">
        <v>48</v>
      </c>
      <c r="I62" s="40" t="s">
        <v>99</v>
      </c>
      <c r="J62" s="36">
        <f>J63</f>
        <v>0</v>
      </c>
      <c r="K62" s="36">
        <f>K63</f>
        <v>0</v>
      </c>
      <c r="L62" s="36">
        <f>L63</f>
        <v>0</v>
      </c>
    </row>
    <row r="63" spans="1:12" ht="24" customHeight="1" x14ac:dyDescent="0.25">
      <c r="A63" s="66" t="s">
        <v>98</v>
      </c>
      <c r="B63" s="83">
        <v>919</v>
      </c>
      <c r="C63" s="81" t="s">
        <v>24</v>
      </c>
      <c r="D63" s="81" t="s">
        <v>25</v>
      </c>
      <c r="E63" s="105">
        <v>89</v>
      </c>
      <c r="F63" s="5">
        <v>1</v>
      </c>
      <c r="G63" s="5" t="s">
        <v>33</v>
      </c>
      <c r="H63" s="5" t="s">
        <v>48</v>
      </c>
      <c r="I63" s="40" t="s">
        <v>100</v>
      </c>
      <c r="J63" s="36">
        <v>0</v>
      </c>
      <c r="K63" s="36">
        <v>0</v>
      </c>
      <c r="L63" s="36">
        <v>0</v>
      </c>
    </row>
    <row r="64" spans="1:12" ht="30" customHeight="1" x14ac:dyDescent="0.25">
      <c r="A64" s="47" t="s">
        <v>93</v>
      </c>
      <c r="B64" s="83">
        <v>919</v>
      </c>
      <c r="C64" s="81" t="s">
        <v>24</v>
      </c>
      <c r="D64" s="81" t="s">
        <v>25</v>
      </c>
      <c r="E64" s="105">
        <v>89</v>
      </c>
      <c r="F64" s="5">
        <v>1</v>
      </c>
      <c r="G64" s="5" t="s">
        <v>33</v>
      </c>
      <c r="H64" s="5">
        <v>51180</v>
      </c>
      <c r="I64" s="40" t="s">
        <v>95</v>
      </c>
      <c r="J64" s="36">
        <f t="shared" ref="J64:L64" si="15">J65</f>
        <v>0</v>
      </c>
      <c r="K64" s="36">
        <f t="shared" si="15"/>
        <v>0</v>
      </c>
      <c r="L64" s="36">
        <f t="shared" si="15"/>
        <v>0</v>
      </c>
    </row>
    <row r="65" spans="1:12" ht="22.5" customHeight="1" x14ac:dyDescent="0.25">
      <c r="A65" s="47" t="s">
        <v>94</v>
      </c>
      <c r="B65" s="83">
        <v>919</v>
      </c>
      <c r="C65" s="81" t="s">
        <v>24</v>
      </c>
      <c r="D65" s="81" t="s">
        <v>25</v>
      </c>
      <c r="E65" s="105">
        <v>89</v>
      </c>
      <c r="F65" s="5">
        <v>1</v>
      </c>
      <c r="G65" s="5" t="s">
        <v>33</v>
      </c>
      <c r="H65" s="5">
        <v>51180</v>
      </c>
      <c r="I65" s="40" t="s">
        <v>96</v>
      </c>
      <c r="J65" s="36">
        <v>0</v>
      </c>
      <c r="K65" s="36">
        <v>0</v>
      </c>
      <c r="L65" s="36">
        <v>0</v>
      </c>
    </row>
    <row r="66" spans="1:12" x14ac:dyDescent="0.25">
      <c r="A66" s="91" t="s">
        <v>211</v>
      </c>
      <c r="B66" s="83">
        <v>919</v>
      </c>
      <c r="C66" s="102" t="s">
        <v>25</v>
      </c>
      <c r="D66" s="102"/>
      <c r="E66" s="102"/>
      <c r="F66" s="90"/>
      <c r="G66" s="90"/>
      <c r="H66" s="5"/>
      <c r="I66" s="40"/>
      <c r="J66" s="106">
        <f>J67+J73</f>
        <v>0.5</v>
      </c>
      <c r="K66" s="106">
        <f t="shared" ref="K66:L66" si="16">K67+K73</f>
        <v>0</v>
      </c>
      <c r="L66" s="106">
        <f t="shared" si="16"/>
        <v>0</v>
      </c>
    </row>
    <row r="67" spans="1:12" ht="23.25" customHeight="1" x14ac:dyDescent="0.25">
      <c r="A67" s="91" t="s">
        <v>212</v>
      </c>
      <c r="B67" s="83">
        <v>919</v>
      </c>
      <c r="C67" s="102" t="s">
        <v>25</v>
      </c>
      <c r="D67" s="102" t="s">
        <v>27</v>
      </c>
      <c r="E67" s="102"/>
      <c r="F67" s="90"/>
      <c r="G67" s="90"/>
      <c r="H67" s="5"/>
      <c r="I67" s="40"/>
      <c r="J67" s="106">
        <f>J68</f>
        <v>0</v>
      </c>
      <c r="K67" s="106">
        <f t="shared" ref="K67:L71" si="17">K68</f>
        <v>0</v>
      </c>
      <c r="L67" s="106">
        <f t="shared" si="17"/>
        <v>0</v>
      </c>
    </row>
    <row r="68" spans="1:12" ht="24" customHeight="1" x14ac:dyDescent="0.25">
      <c r="A68" s="46" t="s">
        <v>153</v>
      </c>
      <c r="B68" s="83">
        <v>919</v>
      </c>
      <c r="C68" s="81" t="s">
        <v>25</v>
      </c>
      <c r="D68" s="81" t="s">
        <v>27</v>
      </c>
      <c r="E68" s="81" t="s">
        <v>44</v>
      </c>
      <c r="F68" s="5"/>
      <c r="G68" s="5"/>
      <c r="H68" s="5"/>
      <c r="I68" s="40"/>
      <c r="J68" s="36">
        <f>J69</f>
        <v>0</v>
      </c>
      <c r="K68" s="36">
        <f t="shared" si="17"/>
        <v>0</v>
      </c>
      <c r="L68" s="36">
        <f t="shared" si="17"/>
        <v>0</v>
      </c>
    </row>
    <row r="69" spans="1:12" ht="27" customHeight="1" x14ac:dyDescent="0.25">
      <c r="A69" s="100" t="s">
        <v>154</v>
      </c>
      <c r="B69" s="83">
        <v>919</v>
      </c>
      <c r="C69" s="81" t="s">
        <v>25</v>
      </c>
      <c r="D69" s="81" t="s">
        <v>27</v>
      </c>
      <c r="E69" s="81" t="s">
        <v>44</v>
      </c>
      <c r="F69" s="5" t="s">
        <v>20</v>
      </c>
      <c r="G69" s="5"/>
      <c r="H69" s="5"/>
      <c r="I69" s="40"/>
      <c r="J69" s="36">
        <f>J70</f>
        <v>0</v>
      </c>
      <c r="K69" s="36">
        <f t="shared" si="17"/>
        <v>0</v>
      </c>
      <c r="L69" s="36">
        <f t="shared" si="17"/>
        <v>0</v>
      </c>
    </row>
    <row r="70" spans="1:12" ht="29.25" customHeight="1" x14ac:dyDescent="0.25">
      <c r="A70" s="47" t="s">
        <v>194</v>
      </c>
      <c r="B70" s="83">
        <v>919</v>
      </c>
      <c r="C70" s="81" t="s">
        <v>25</v>
      </c>
      <c r="D70" s="81" t="s">
        <v>27</v>
      </c>
      <c r="E70" s="81" t="s">
        <v>44</v>
      </c>
      <c r="F70" s="5" t="s">
        <v>20</v>
      </c>
      <c r="G70" s="5" t="s">
        <v>33</v>
      </c>
      <c r="H70" s="5" t="s">
        <v>195</v>
      </c>
      <c r="I70" s="40"/>
      <c r="J70" s="36">
        <f>J71</f>
        <v>0</v>
      </c>
      <c r="K70" s="36">
        <f t="shared" si="17"/>
        <v>0</v>
      </c>
      <c r="L70" s="36">
        <f t="shared" si="17"/>
        <v>0</v>
      </c>
    </row>
    <row r="71" spans="1:12" ht="21.75" customHeight="1" x14ac:dyDescent="0.25">
      <c r="A71" s="47" t="s">
        <v>93</v>
      </c>
      <c r="B71" s="83">
        <v>919</v>
      </c>
      <c r="C71" s="81" t="s">
        <v>25</v>
      </c>
      <c r="D71" s="81" t="s">
        <v>27</v>
      </c>
      <c r="E71" s="81" t="s">
        <v>44</v>
      </c>
      <c r="F71" s="5" t="s">
        <v>20</v>
      </c>
      <c r="G71" s="5" t="s">
        <v>33</v>
      </c>
      <c r="H71" s="5" t="s">
        <v>195</v>
      </c>
      <c r="I71" s="40" t="s">
        <v>95</v>
      </c>
      <c r="J71" s="36">
        <f>J72</f>
        <v>0</v>
      </c>
      <c r="K71" s="36">
        <f t="shared" si="17"/>
        <v>0</v>
      </c>
      <c r="L71" s="36">
        <f t="shared" si="17"/>
        <v>0</v>
      </c>
    </row>
    <row r="72" spans="1:12" ht="21" customHeight="1" x14ac:dyDescent="0.25">
      <c r="A72" s="47" t="s">
        <v>94</v>
      </c>
      <c r="B72" s="83">
        <v>919</v>
      </c>
      <c r="C72" s="81" t="s">
        <v>25</v>
      </c>
      <c r="D72" s="81" t="s">
        <v>27</v>
      </c>
      <c r="E72" s="81" t="s">
        <v>44</v>
      </c>
      <c r="F72" s="5" t="s">
        <v>20</v>
      </c>
      <c r="G72" s="5" t="s">
        <v>33</v>
      </c>
      <c r="H72" s="5" t="s">
        <v>195</v>
      </c>
      <c r="I72" s="40" t="s">
        <v>96</v>
      </c>
      <c r="J72" s="36">
        <v>0</v>
      </c>
      <c r="K72" s="36">
        <v>0</v>
      </c>
      <c r="L72" s="36">
        <v>0</v>
      </c>
    </row>
    <row r="73" spans="1:12" ht="31.5" x14ac:dyDescent="0.25">
      <c r="A73" s="91" t="s">
        <v>213</v>
      </c>
      <c r="B73" s="83">
        <v>919</v>
      </c>
      <c r="C73" s="102" t="s">
        <v>25</v>
      </c>
      <c r="D73" s="102" t="s">
        <v>200</v>
      </c>
      <c r="E73" s="81"/>
      <c r="F73" s="5"/>
      <c r="G73" s="5"/>
      <c r="H73" s="5"/>
      <c r="I73" s="40"/>
      <c r="J73" s="106">
        <f>J74</f>
        <v>0.5</v>
      </c>
      <c r="K73" s="106">
        <f t="shared" ref="K73:L76" si="18">K74</f>
        <v>0</v>
      </c>
      <c r="L73" s="106">
        <f t="shared" si="18"/>
        <v>0</v>
      </c>
    </row>
    <row r="74" spans="1:12" ht="31.5" x14ac:dyDescent="0.25">
      <c r="A74" s="47" t="s">
        <v>214</v>
      </c>
      <c r="B74" s="83">
        <v>919</v>
      </c>
      <c r="C74" s="81" t="s">
        <v>25</v>
      </c>
      <c r="D74" s="81" t="s">
        <v>200</v>
      </c>
      <c r="E74" s="5" t="s">
        <v>215</v>
      </c>
      <c r="F74" s="5"/>
      <c r="G74" s="5"/>
      <c r="H74" s="5"/>
      <c r="I74" s="40"/>
      <c r="J74" s="36">
        <f>J75</f>
        <v>0.5</v>
      </c>
      <c r="K74" s="36">
        <f t="shared" si="18"/>
        <v>0</v>
      </c>
      <c r="L74" s="36">
        <f t="shared" si="18"/>
        <v>0</v>
      </c>
    </row>
    <row r="75" spans="1:12" ht="31.5" x14ac:dyDescent="0.25">
      <c r="A75" s="47" t="s">
        <v>216</v>
      </c>
      <c r="B75" s="83">
        <v>919</v>
      </c>
      <c r="C75" s="81" t="s">
        <v>25</v>
      </c>
      <c r="D75" s="81" t="s">
        <v>200</v>
      </c>
      <c r="E75" s="5" t="s">
        <v>215</v>
      </c>
      <c r="F75" s="5" t="s">
        <v>31</v>
      </c>
      <c r="G75" s="5" t="s">
        <v>33</v>
      </c>
      <c r="H75" s="5" t="s">
        <v>217</v>
      </c>
      <c r="I75" s="40"/>
      <c r="J75" s="36">
        <f>J76</f>
        <v>0.5</v>
      </c>
      <c r="K75" s="36">
        <f t="shared" si="18"/>
        <v>0</v>
      </c>
      <c r="L75" s="36">
        <f t="shared" si="18"/>
        <v>0</v>
      </c>
    </row>
    <row r="76" spans="1:12" ht="22.5" customHeight="1" x14ac:dyDescent="0.25">
      <c r="A76" s="47" t="s">
        <v>93</v>
      </c>
      <c r="B76" s="83">
        <v>919</v>
      </c>
      <c r="C76" s="81" t="s">
        <v>25</v>
      </c>
      <c r="D76" s="81" t="s">
        <v>200</v>
      </c>
      <c r="E76" s="5" t="s">
        <v>215</v>
      </c>
      <c r="F76" s="5" t="s">
        <v>31</v>
      </c>
      <c r="G76" s="5" t="s">
        <v>33</v>
      </c>
      <c r="H76" s="5" t="s">
        <v>217</v>
      </c>
      <c r="I76" s="40" t="s">
        <v>95</v>
      </c>
      <c r="J76" s="36">
        <f>J77</f>
        <v>0.5</v>
      </c>
      <c r="K76" s="36">
        <f t="shared" si="18"/>
        <v>0</v>
      </c>
      <c r="L76" s="36">
        <f t="shared" si="18"/>
        <v>0</v>
      </c>
    </row>
    <row r="77" spans="1:12" ht="31.5" x14ac:dyDescent="0.25">
      <c r="A77" s="47" t="s">
        <v>94</v>
      </c>
      <c r="B77" s="83">
        <v>919</v>
      </c>
      <c r="C77" s="81" t="s">
        <v>25</v>
      </c>
      <c r="D77" s="81" t="s">
        <v>200</v>
      </c>
      <c r="E77" s="5" t="s">
        <v>215</v>
      </c>
      <c r="F77" s="5" t="s">
        <v>31</v>
      </c>
      <c r="G77" s="5" t="s">
        <v>33</v>
      </c>
      <c r="H77" s="5" t="s">
        <v>217</v>
      </c>
      <c r="I77" s="40" t="s">
        <v>96</v>
      </c>
      <c r="J77" s="36">
        <v>0.5</v>
      </c>
      <c r="K77" s="36">
        <v>0</v>
      </c>
      <c r="L77" s="36">
        <v>0</v>
      </c>
    </row>
    <row r="78" spans="1:12" x14ac:dyDescent="0.25">
      <c r="A78" s="95" t="s">
        <v>49</v>
      </c>
      <c r="B78" s="83">
        <v>919</v>
      </c>
      <c r="C78" s="102" t="s">
        <v>14</v>
      </c>
      <c r="D78" s="102"/>
      <c r="E78" s="90"/>
      <c r="F78" s="90"/>
      <c r="G78" s="90"/>
      <c r="H78" s="90"/>
      <c r="I78" s="90"/>
      <c r="J78" s="106">
        <f>J79+J88</f>
        <v>1356.4</v>
      </c>
      <c r="K78" s="106">
        <f t="shared" ref="J78:L82" si="19">K79</f>
        <v>783.5</v>
      </c>
      <c r="L78" s="106">
        <f t="shared" si="19"/>
        <v>1044.2</v>
      </c>
    </row>
    <row r="79" spans="1:12" x14ac:dyDescent="0.25">
      <c r="A79" s="95" t="s">
        <v>50</v>
      </c>
      <c r="B79" s="83">
        <v>919</v>
      </c>
      <c r="C79" s="90" t="s">
        <v>14</v>
      </c>
      <c r="D79" s="90" t="s">
        <v>26</v>
      </c>
      <c r="E79" s="107"/>
      <c r="F79" s="107"/>
      <c r="G79" s="107"/>
      <c r="H79" s="107"/>
      <c r="I79" s="90"/>
      <c r="J79" s="36">
        <f>J80+J84</f>
        <v>756.4</v>
      </c>
      <c r="K79" s="36">
        <f t="shared" ref="K79:L79" si="20">K80+K84</f>
        <v>783.5</v>
      </c>
      <c r="L79" s="36">
        <f t="shared" si="20"/>
        <v>1044.2</v>
      </c>
    </row>
    <row r="80" spans="1:12" ht="47.25" x14ac:dyDescent="0.25">
      <c r="A80" s="46" t="s">
        <v>159</v>
      </c>
      <c r="B80" s="83">
        <v>919</v>
      </c>
      <c r="C80" s="41" t="s">
        <v>14</v>
      </c>
      <c r="D80" s="41" t="s">
        <v>26</v>
      </c>
      <c r="E80" s="41" t="s">
        <v>28</v>
      </c>
      <c r="F80" s="41"/>
      <c r="G80" s="41"/>
      <c r="H80" s="41"/>
      <c r="I80" s="5"/>
      <c r="J80" s="36">
        <f>J81</f>
        <v>731.4</v>
      </c>
      <c r="K80" s="36">
        <f>K81</f>
        <v>783.5</v>
      </c>
      <c r="L80" s="36">
        <f>L81</f>
        <v>1044.2</v>
      </c>
    </row>
    <row r="81" spans="1:12" ht="147" customHeight="1" x14ac:dyDescent="0.25">
      <c r="A81" s="196" t="s">
        <v>219</v>
      </c>
      <c r="B81" s="83">
        <v>919</v>
      </c>
      <c r="C81" s="41" t="s">
        <v>14</v>
      </c>
      <c r="D81" s="41" t="s">
        <v>26</v>
      </c>
      <c r="E81" s="41" t="s">
        <v>28</v>
      </c>
      <c r="F81" s="41" t="s">
        <v>31</v>
      </c>
      <c r="G81" s="41" t="s">
        <v>33</v>
      </c>
      <c r="H81" s="41" t="s">
        <v>225</v>
      </c>
      <c r="I81" s="5"/>
      <c r="J81" s="36">
        <f t="shared" si="19"/>
        <v>731.4</v>
      </c>
      <c r="K81" s="36">
        <f t="shared" si="19"/>
        <v>783.5</v>
      </c>
      <c r="L81" s="36">
        <f t="shared" si="19"/>
        <v>1044.2</v>
      </c>
    </row>
    <row r="82" spans="1:12" ht="18.75" customHeight="1" x14ac:dyDescent="0.25">
      <c r="A82" s="47" t="s">
        <v>93</v>
      </c>
      <c r="B82" s="83">
        <v>919</v>
      </c>
      <c r="C82" s="41" t="s">
        <v>14</v>
      </c>
      <c r="D82" s="41" t="s">
        <v>26</v>
      </c>
      <c r="E82" s="41" t="s">
        <v>28</v>
      </c>
      <c r="F82" s="41" t="s">
        <v>31</v>
      </c>
      <c r="G82" s="41" t="s">
        <v>33</v>
      </c>
      <c r="H82" s="41" t="s">
        <v>225</v>
      </c>
      <c r="I82" s="5" t="s">
        <v>95</v>
      </c>
      <c r="J82" s="36">
        <f t="shared" si="19"/>
        <v>731.4</v>
      </c>
      <c r="K82" s="36">
        <f t="shared" si="19"/>
        <v>783.5</v>
      </c>
      <c r="L82" s="36">
        <f t="shared" si="19"/>
        <v>1044.2</v>
      </c>
    </row>
    <row r="83" spans="1:12" ht="33.75" customHeight="1" x14ac:dyDescent="0.25">
      <c r="A83" s="47" t="s">
        <v>94</v>
      </c>
      <c r="B83" s="83">
        <v>919</v>
      </c>
      <c r="C83" s="41" t="s">
        <v>14</v>
      </c>
      <c r="D83" s="41" t="s">
        <v>26</v>
      </c>
      <c r="E83" s="41" t="s">
        <v>28</v>
      </c>
      <c r="F83" s="41" t="s">
        <v>31</v>
      </c>
      <c r="G83" s="41" t="s">
        <v>33</v>
      </c>
      <c r="H83" s="41" t="s">
        <v>225</v>
      </c>
      <c r="I83" s="5" t="s">
        <v>96</v>
      </c>
      <c r="J83" s="183">
        <f>756.4-J87</f>
        <v>731.4</v>
      </c>
      <c r="K83" s="183">
        <v>783.5</v>
      </c>
      <c r="L83" s="183">
        <v>1044.2</v>
      </c>
    </row>
    <row r="84" spans="1:12" ht="64.5" customHeight="1" x14ac:dyDescent="0.25">
      <c r="A84" s="63" t="s">
        <v>201</v>
      </c>
      <c r="B84" s="83">
        <v>919</v>
      </c>
      <c r="C84" s="5" t="s">
        <v>14</v>
      </c>
      <c r="D84" s="5" t="s">
        <v>26</v>
      </c>
      <c r="E84" s="5" t="s">
        <v>200</v>
      </c>
      <c r="F84" s="5"/>
      <c r="G84" s="5"/>
      <c r="H84" s="41" t="s">
        <v>225</v>
      </c>
      <c r="I84" s="5"/>
      <c r="J84" s="183">
        <f t="shared" ref="J84:L86" si="21">J85</f>
        <v>25</v>
      </c>
      <c r="K84" s="183">
        <f t="shared" si="21"/>
        <v>0</v>
      </c>
      <c r="L84" s="183">
        <f t="shared" si="21"/>
        <v>0</v>
      </c>
    </row>
    <row r="85" spans="1:12" ht="148.5" customHeight="1" x14ac:dyDescent="0.25">
      <c r="A85" s="196" t="s">
        <v>219</v>
      </c>
      <c r="B85" s="83">
        <v>919</v>
      </c>
      <c r="C85" s="41" t="s">
        <v>14</v>
      </c>
      <c r="D85" s="41" t="s">
        <v>26</v>
      </c>
      <c r="E85" s="41" t="s">
        <v>200</v>
      </c>
      <c r="F85" s="41" t="s">
        <v>31</v>
      </c>
      <c r="G85" s="41" t="s">
        <v>13</v>
      </c>
      <c r="H85" s="41" t="s">
        <v>225</v>
      </c>
      <c r="I85" s="5"/>
      <c r="J85" s="183">
        <f t="shared" si="21"/>
        <v>25</v>
      </c>
      <c r="K85" s="183">
        <f t="shared" si="21"/>
        <v>0</v>
      </c>
      <c r="L85" s="183">
        <f t="shared" si="21"/>
        <v>0</v>
      </c>
    </row>
    <row r="86" spans="1:12" ht="21" customHeight="1" x14ac:dyDescent="0.25">
      <c r="A86" s="47" t="s">
        <v>93</v>
      </c>
      <c r="B86" s="83">
        <v>919</v>
      </c>
      <c r="C86" s="41" t="s">
        <v>14</v>
      </c>
      <c r="D86" s="41" t="s">
        <v>26</v>
      </c>
      <c r="E86" s="41" t="s">
        <v>200</v>
      </c>
      <c r="F86" s="41" t="s">
        <v>31</v>
      </c>
      <c r="G86" s="41" t="s">
        <v>13</v>
      </c>
      <c r="H86" s="41" t="s">
        <v>225</v>
      </c>
      <c r="I86" s="5" t="s">
        <v>95</v>
      </c>
      <c r="J86" s="183">
        <f t="shared" si="21"/>
        <v>25</v>
      </c>
      <c r="K86" s="183">
        <f t="shared" si="21"/>
        <v>0</v>
      </c>
      <c r="L86" s="183">
        <f t="shared" si="21"/>
        <v>0</v>
      </c>
    </row>
    <row r="87" spans="1:12" ht="34.5" customHeight="1" x14ac:dyDescent="0.25">
      <c r="A87" s="47" t="s">
        <v>94</v>
      </c>
      <c r="B87" s="83">
        <v>919</v>
      </c>
      <c r="C87" s="41" t="s">
        <v>14</v>
      </c>
      <c r="D87" s="41" t="s">
        <v>26</v>
      </c>
      <c r="E87" s="41" t="s">
        <v>200</v>
      </c>
      <c r="F87" s="41" t="s">
        <v>31</v>
      </c>
      <c r="G87" s="41" t="s">
        <v>13</v>
      </c>
      <c r="H87" s="41" t="s">
        <v>225</v>
      </c>
      <c r="I87" s="5" t="s">
        <v>96</v>
      </c>
      <c r="J87" s="183">
        <v>25</v>
      </c>
      <c r="K87" s="183">
        <v>0</v>
      </c>
      <c r="L87" s="183">
        <v>0</v>
      </c>
    </row>
    <row r="88" spans="1:12" ht="22.5" customHeight="1" x14ac:dyDescent="0.25">
      <c r="A88" s="201" t="s">
        <v>226</v>
      </c>
      <c r="B88" s="83">
        <v>919</v>
      </c>
      <c r="C88" s="61" t="s">
        <v>14</v>
      </c>
      <c r="D88" s="61" t="s">
        <v>132</v>
      </c>
      <c r="E88" s="41"/>
      <c r="F88" s="41"/>
      <c r="G88" s="41"/>
      <c r="H88" s="41"/>
      <c r="I88" s="5"/>
      <c r="J88" s="202">
        <f>J89</f>
        <v>600</v>
      </c>
      <c r="K88" s="202">
        <f t="shared" ref="K88:L92" si="22">K89</f>
        <v>0</v>
      </c>
      <c r="L88" s="202">
        <f t="shared" si="22"/>
        <v>0</v>
      </c>
    </row>
    <row r="89" spans="1:12" ht="34.5" customHeight="1" x14ac:dyDescent="0.25">
      <c r="A89" s="46" t="s">
        <v>153</v>
      </c>
      <c r="B89" s="83">
        <v>919</v>
      </c>
      <c r="C89" s="41" t="s">
        <v>14</v>
      </c>
      <c r="D89" s="41" t="s">
        <v>132</v>
      </c>
      <c r="E89" s="41" t="s">
        <v>44</v>
      </c>
      <c r="F89" s="41"/>
      <c r="G89" s="41"/>
      <c r="H89" s="41"/>
      <c r="I89" s="5"/>
      <c r="J89" s="183">
        <f>J90</f>
        <v>600</v>
      </c>
      <c r="K89" s="183">
        <f t="shared" si="22"/>
        <v>0</v>
      </c>
      <c r="L89" s="183">
        <f t="shared" si="22"/>
        <v>0</v>
      </c>
    </row>
    <row r="90" spans="1:12" ht="34.5" customHeight="1" x14ac:dyDescent="0.25">
      <c r="A90" s="100" t="s">
        <v>154</v>
      </c>
      <c r="B90" s="83">
        <v>919</v>
      </c>
      <c r="C90" s="41" t="s">
        <v>14</v>
      </c>
      <c r="D90" s="41" t="s">
        <v>132</v>
      </c>
      <c r="E90" s="41" t="s">
        <v>44</v>
      </c>
      <c r="F90" s="41" t="s">
        <v>20</v>
      </c>
      <c r="G90" s="41"/>
      <c r="H90" s="41"/>
      <c r="I90" s="5"/>
      <c r="J90" s="183">
        <f>J91</f>
        <v>600</v>
      </c>
      <c r="K90" s="183">
        <f t="shared" si="22"/>
        <v>0</v>
      </c>
      <c r="L90" s="183">
        <f t="shared" si="22"/>
        <v>0</v>
      </c>
    </row>
    <row r="91" spans="1:12" ht="34.5" customHeight="1" x14ac:dyDescent="0.25">
      <c r="A91" s="100" t="s">
        <v>227</v>
      </c>
      <c r="B91" s="83">
        <v>919</v>
      </c>
      <c r="C91" s="41" t="s">
        <v>14</v>
      </c>
      <c r="D91" s="41" t="s">
        <v>132</v>
      </c>
      <c r="E91" s="41" t="s">
        <v>44</v>
      </c>
      <c r="F91" s="41" t="s">
        <v>20</v>
      </c>
      <c r="G91" s="41" t="s">
        <v>33</v>
      </c>
      <c r="H91" s="41" t="s">
        <v>228</v>
      </c>
      <c r="I91" s="5"/>
      <c r="J91" s="183">
        <f>J92</f>
        <v>600</v>
      </c>
      <c r="K91" s="183">
        <f t="shared" si="22"/>
        <v>0</v>
      </c>
      <c r="L91" s="183">
        <f t="shared" si="22"/>
        <v>0</v>
      </c>
    </row>
    <row r="92" spans="1:12" ht="34.5" customHeight="1" x14ac:dyDescent="0.25">
      <c r="A92" s="47" t="s">
        <v>93</v>
      </c>
      <c r="B92" s="83">
        <v>919</v>
      </c>
      <c r="C92" s="41" t="s">
        <v>14</v>
      </c>
      <c r="D92" s="41" t="s">
        <v>132</v>
      </c>
      <c r="E92" s="41" t="s">
        <v>44</v>
      </c>
      <c r="F92" s="41" t="s">
        <v>20</v>
      </c>
      <c r="G92" s="41" t="s">
        <v>33</v>
      </c>
      <c r="H92" s="41" t="s">
        <v>228</v>
      </c>
      <c r="I92" s="5" t="s">
        <v>95</v>
      </c>
      <c r="J92" s="183">
        <f>J93</f>
        <v>600</v>
      </c>
      <c r="K92" s="183">
        <f t="shared" si="22"/>
        <v>0</v>
      </c>
      <c r="L92" s="183">
        <f t="shared" si="22"/>
        <v>0</v>
      </c>
    </row>
    <row r="93" spans="1:12" ht="34.5" customHeight="1" x14ac:dyDescent="0.25">
      <c r="A93" s="47" t="s">
        <v>94</v>
      </c>
      <c r="B93" s="83">
        <v>919</v>
      </c>
      <c r="C93" s="41" t="s">
        <v>14</v>
      </c>
      <c r="D93" s="41" t="s">
        <v>132</v>
      </c>
      <c r="E93" s="41" t="s">
        <v>44</v>
      </c>
      <c r="F93" s="41" t="s">
        <v>20</v>
      </c>
      <c r="G93" s="41" t="s">
        <v>33</v>
      </c>
      <c r="H93" s="41" t="s">
        <v>228</v>
      </c>
      <c r="I93" s="5" t="s">
        <v>96</v>
      </c>
      <c r="J93" s="183">
        <v>600</v>
      </c>
      <c r="K93" s="183">
        <v>0</v>
      </c>
      <c r="L93" s="183">
        <v>0</v>
      </c>
    </row>
    <row r="94" spans="1:12" x14ac:dyDescent="0.25">
      <c r="A94" s="95" t="s">
        <v>17</v>
      </c>
      <c r="B94" s="83">
        <v>919</v>
      </c>
      <c r="C94" s="90" t="s">
        <v>16</v>
      </c>
      <c r="D94" s="90"/>
      <c r="E94" s="90"/>
      <c r="F94" s="90"/>
      <c r="G94" s="90"/>
      <c r="H94" s="37"/>
      <c r="I94" s="37"/>
      <c r="J94" s="87">
        <f>J95+J101</f>
        <v>146.19999999999999</v>
      </c>
      <c r="K94" s="87">
        <f>K95+K101</f>
        <v>86</v>
      </c>
      <c r="L94" s="87">
        <f>L95+L101</f>
        <v>40</v>
      </c>
    </row>
    <row r="95" spans="1:12" x14ac:dyDescent="0.25">
      <c r="A95" s="95" t="s">
        <v>51</v>
      </c>
      <c r="B95" s="83">
        <v>919</v>
      </c>
      <c r="C95" s="90" t="s">
        <v>16</v>
      </c>
      <c r="D95" s="90" t="s">
        <v>24</v>
      </c>
      <c r="E95" s="90"/>
      <c r="F95" s="90"/>
      <c r="G95" s="90"/>
      <c r="H95" s="86"/>
      <c r="I95" s="86"/>
      <c r="J95" s="87">
        <f>J96</f>
        <v>30</v>
      </c>
      <c r="K95" s="87">
        <f t="shared" ref="K95:L95" si="23">K96</f>
        <v>30</v>
      </c>
      <c r="L95" s="87">
        <f t="shared" si="23"/>
        <v>30</v>
      </c>
    </row>
    <row r="96" spans="1:12" ht="31.5" x14ac:dyDescent="0.25">
      <c r="A96" s="46" t="s">
        <v>153</v>
      </c>
      <c r="B96" s="83">
        <v>919</v>
      </c>
      <c r="C96" s="5" t="s">
        <v>16</v>
      </c>
      <c r="D96" s="5" t="s">
        <v>24</v>
      </c>
      <c r="E96" s="5" t="s">
        <v>44</v>
      </c>
      <c r="F96" s="5"/>
      <c r="G96" s="5"/>
      <c r="H96" s="5"/>
      <c r="I96" s="40"/>
      <c r="J96" s="38">
        <f>J97</f>
        <v>30</v>
      </c>
      <c r="K96" s="38">
        <f t="shared" ref="K96:L99" si="24">K97</f>
        <v>30</v>
      </c>
      <c r="L96" s="38">
        <f t="shared" si="24"/>
        <v>30</v>
      </c>
    </row>
    <row r="97" spans="1:12" ht="47.25" x14ac:dyDescent="0.25">
      <c r="A97" s="100" t="s">
        <v>154</v>
      </c>
      <c r="B97" s="83">
        <v>919</v>
      </c>
      <c r="C97" s="5" t="s">
        <v>16</v>
      </c>
      <c r="D97" s="5" t="s">
        <v>24</v>
      </c>
      <c r="E97" s="5" t="s">
        <v>44</v>
      </c>
      <c r="F97" s="5" t="s">
        <v>20</v>
      </c>
      <c r="G97" s="5"/>
      <c r="H97" s="5"/>
      <c r="I97" s="40"/>
      <c r="J97" s="38">
        <f>J98</f>
        <v>30</v>
      </c>
      <c r="K97" s="38">
        <f t="shared" si="24"/>
        <v>30</v>
      </c>
      <c r="L97" s="38">
        <f t="shared" si="24"/>
        <v>30</v>
      </c>
    </row>
    <row r="98" spans="1:12" ht="47.25" x14ac:dyDescent="0.25">
      <c r="A98" s="63" t="s">
        <v>229</v>
      </c>
      <c r="B98" s="83">
        <v>919</v>
      </c>
      <c r="C98" s="5" t="s">
        <v>16</v>
      </c>
      <c r="D98" s="5" t="s">
        <v>24</v>
      </c>
      <c r="E98" s="5">
        <v>89</v>
      </c>
      <c r="F98" s="5">
        <v>1</v>
      </c>
      <c r="G98" s="5" t="s">
        <v>33</v>
      </c>
      <c r="H98" s="5" t="s">
        <v>191</v>
      </c>
      <c r="I98" s="40"/>
      <c r="J98" s="38">
        <f>J99</f>
        <v>30</v>
      </c>
      <c r="K98" s="38">
        <f t="shared" si="24"/>
        <v>30</v>
      </c>
      <c r="L98" s="38">
        <f t="shared" si="24"/>
        <v>30</v>
      </c>
    </row>
    <row r="99" spans="1:12" ht="21" customHeight="1" x14ac:dyDescent="0.25">
      <c r="A99" s="47" t="s">
        <v>93</v>
      </c>
      <c r="B99" s="83">
        <v>919</v>
      </c>
      <c r="C99" s="5" t="s">
        <v>16</v>
      </c>
      <c r="D99" s="5" t="s">
        <v>24</v>
      </c>
      <c r="E99" s="5">
        <v>89</v>
      </c>
      <c r="F99" s="5">
        <v>1</v>
      </c>
      <c r="G99" s="5" t="s">
        <v>33</v>
      </c>
      <c r="H99" s="5" t="s">
        <v>191</v>
      </c>
      <c r="I99" s="40" t="s">
        <v>95</v>
      </c>
      <c r="J99" s="38">
        <f>J100</f>
        <v>30</v>
      </c>
      <c r="K99" s="38">
        <f t="shared" si="24"/>
        <v>30</v>
      </c>
      <c r="L99" s="38">
        <f t="shared" si="24"/>
        <v>30</v>
      </c>
    </row>
    <row r="100" spans="1:12" ht="31.5" x14ac:dyDescent="0.25">
      <c r="A100" s="47" t="s">
        <v>94</v>
      </c>
      <c r="B100" s="83">
        <v>919</v>
      </c>
      <c r="C100" s="5" t="s">
        <v>16</v>
      </c>
      <c r="D100" s="5" t="s">
        <v>24</v>
      </c>
      <c r="E100" s="5">
        <v>89</v>
      </c>
      <c r="F100" s="5">
        <v>1</v>
      </c>
      <c r="G100" s="5" t="s">
        <v>33</v>
      </c>
      <c r="H100" s="5" t="s">
        <v>191</v>
      </c>
      <c r="I100" s="40" t="s">
        <v>96</v>
      </c>
      <c r="J100" s="38">
        <v>30</v>
      </c>
      <c r="K100" s="38">
        <v>30</v>
      </c>
      <c r="L100" s="38">
        <v>30</v>
      </c>
    </row>
    <row r="101" spans="1:12" x14ac:dyDescent="0.25">
      <c r="A101" s="95" t="s">
        <v>52</v>
      </c>
      <c r="B101" s="83">
        <v>919</v>
      </c>
      <c r="C101" s="90" t="s">
        <v>16</v>
      </c>
      <c r="D101" s="90" t="s">
        <v>25</v>
      </c>
      <c r="E101" s="90"/>
      <c r="F101" s="90"/>
      <c r="G101" s="98"/>
      <c r="H101" s="86"/>
      <c r="I101" s="86"/>
      <c r="J101" s="87">
        <f>J102</f>
        <v>116.2</v>
      </c>
      <c r="K101" s="87">
        <f>K102</f>
        <v>56</v>
      </c>
      <c r="L101" s="87">
        <f>L102</f>
        <v>10</v>
      </c>
    </row>
    <row r="102" spans="1:12" ht="31.5" x14ac:dyDescent="0.25">
      <c r="A102" s="46" t="s">
        <v>153</v>
      </c>
      <c r="B102" s="83">
        <v>919</v>
      </c>
      <c r="C102" s="5" t="s">
        <v>16</v>
      </c>
      <c r="D102" s="5" t="s">
        <v>25</v>
      </c>
      <c r="E102" s="5" t="s">
        <v>44</v>
      </c>
      <c r="F102" s="5"/>
      <c r="G102" s="98"/>
      <c r="H102" s="37"/>
      <c r="I102" s="37"/>
      <c r="J102" s="38">
        <f>J103</f>
        <v>116.2</v>
      </c>
      <c r="K102" s="38">
        <f t="shared" ref="K102:L102" si="25">K103</f>
        <v>56</v>
      </c>
      <c r="L102" s="38">
        <f t="shared" si="25"/>
        <v>10</v>
      </c>
    </row>
    <row r="103" spans="1:12" ht="47.25" x14ac:dyDescent="0.25">
      <c r="A103" s="100" t="s">
        <v>154</v>
      </c>
      <c r="B103" s="83">
        <v>919</v>
      </c>
      <c r="C103" s="5" t="s">
        <v>16</v>
      </c>
      <c r="D103" s="5" t="s">
        <v>25</v>
      </c>
      <c r="E103" s="5" t="s">
        <v>44</v>
      </c>
      <c r="F103" s="72">
        <v>1</v>
      </c>
      <c r="G103" s="98"/>
      <c r="H103" s="37"/>
      <c r="I103" s="37"/>
      <c r="J103" s="38">
        <f>J104+J107</f>
        <v>116.2</v>
      </c>
      <c r="K103" s="38">
        <f t="shared" ref="K103:L103" si="26">K104+K107</f>
        <v>56</v>
      </c>
      <c r="L103" s="38">
        <f t="shared" si="26"/>
        <v>10</v>
      </c>
    </row>
    <row r="104" spans="1:12" x14ac:dyDescent="0.25">
      <c r="A104" s="47" t="s">
        <v>53</v>
      </c>
      <c r="B104" s="83">
        <v>919</v>
      </c>
      <c r="C104" s="5" t="s">
        <v>16</v>
      </c>
      <c r="D104" s="5" t="s">
        <v>25</v>
      </c>
      <c r="E104" s="5" t="s">
        <v>44</v>
      </c>
      <c r="F104" s="72">
        <v>1</v>
      </c>
      <c r="G104" s="41" t="s">
        <v>33</v>
      </c>
      <c r="H104" s="72">
        <v>43010</v>
      </c>
      <c r="I104" s="37"/>
      <c r="J104" s="38">
        <f>J105</f>
        <v>50</v>
      </c>
      <c r="K104" s="38">
        <f t="shared" ref="K104:L104" si="27">K105</f>
        <v>30</v>
      </c>
      <c r="L104" s="38">
        <f t="shared" si="27"/>
        <v>5</v>
      </c>
    </row>
    <row r="105" spans="1:12" ht="17.25" customHeight="1" x14ac:dyDescent="0.25">
      <c r="A105" s="47" t="s">
        <v>93</v>
      </c>
      <c r="B105" s="83">
        <v>919</v>
      </c>
      <c r="C105" s="5" t="s">
        <v>16</v>
      </c>
      <c r="D105" s="5" t="s">
        <v>25</v>
      </c>
      <c r="E105" s="5" t="s">
        <v>44</v>
      </c>
      <c r="F105" s="72">
        <v>1</v>
      </c>
      <c r="G105" s="41" t="s">
        <v>33</v>
      </c>
      <c r="H105" s="72">
        <v>43010</v>
      </c>
      <c r="I105" s="72">
        <v>200</v>
      </c>
      <c r="J105" s="38">
        <f>J106</f>
        <v>50</v>
      </c>
      <c r="K105" s="38">
        <f>K106</f>
        <v>30</v>
      </c>
      <c r="L105" s="38">
        <f>L106</f>
        <v>5</v>
      </c>
    </row>
    <row r="106" spans="1:12" ht="31.5" x14ac:dyDescent="0.25">
      <c r="A106" s="47" t="s">
        <v>94</v>
      </c>
      <c r="B106" s="83">
        <v>919</v>
      </c>
      <c r="C106" s="5" t="s">
        <v>16</v>
      </c>
      <c r="D106" s="5" t="s">
        <v>25</v>
      </c>
      <c r="E106" s="5" t="s">
        <v>44</v>
      </c>
      <c r="F106" s="72">
        <v>1</v>
      </c>
      <c r="G106" s="41" t="s">
        <v>33</v>
      </c>
      <c r="H106" s="72">
        <v>43010</v>
      </c>
      <c r="I106" s="72">
        <v>240</v>
      </c>
      <c r="J106" s="108">
        <v>50</v>
      </c>
      <c r="K106" s="108">
        <v>30</v>
      </c>
      <c r="L106" s="108">
        <v>5</v>
      </c>
    </row>
    <row r="107" spans="1:12" ht="19.5" customHeight="1" x14ac:dyDescent="0.25">
      <c r="A107" s="47" t="s">
        <v>133</v>
      </c>
      <c r="B107" s="83">
        <v>919</v>
      </c>
      <c r="C107" s="5" t="s">
        <v>16</v>
      </c>
      <c r="D107" s="5" t="s">
        <v>25</v>
      </c>
      <c r="E107" s="5" t="s">
        <v>44</v>
      </c>
      <c r="F107" s="72">
        <v>1</v>
      </c>
      <c r="G107" s="41" t="s">
        <v>33</v>
      </c>
      <c r="H107" s="72">
        <v>43040</v>
      </c>
      <c r="I107" s="37"/>
      <c r="J107" s="38">
        <f>J108</f>
        <v>66.2</v>
      </c>
      <c r="K107" s="38">
        <f t="shared" ref="K107:L108" si="28">K108</f>
        <v>26</v>
      </c>
      <c r="L107" s="38">
        <f t="shared" si="28"/>
        <v>5</v>
      </c>
    </row>
    <row r="108" spans="1:12" ht="16.5" customHeight="1" x14ac:dyDescent="0.25">
      <c r="A108" s="47" t="s">
        <v>93</v>
      </c>
      <c r="B108" s="83">
        <v>919</v>
      </c>
      <c r="C108" s="5" t="s">
        <v>16</v>
      </c>
      <c r="D108" s="5" t="s">
        <v>25</v>
      </c>
      <c r="E108" s="5" t="s">
        <v>44</v>
      </c>
      <c r="F108" s="72">
        <v>1</v>
      </c>
      <c r="G108" s="41" t="s">
        <v>33</v>
      </c>
      <c r="H108" s="72">
        <v>43040</v>
      </c>
      <c r="I108" s="72">
        <v>200</v>
      </c>
      <c r="J108" s="38">
        <f>J109</f>
        <v>66.2</v>
      </c>
      <c r="K108" s="38">
        <f t="shared" si="28"/>
        <v>26</v>
      </c>
      <c r="L108" s="38">
        <f t="shared" si="28"/>
        <v>5</v>
      </c>
    </row>
    <row r="109" spans="1:12" ht="31.5" customHeight="1" x14ac:dyDescent="0.25">
      <c r="A109" s="47" t="s">
        <v>94</v>
      </c>
      <c r="B109" s="83">
        <v>919</v>
      </c>
      <c r="C109" s="5" t="s">
        <v>16</v>
      </c>
      <c r="D109" s="5" t="s">
        <v>25</v>
      </c>
      <c r="E109" s="5" t="s">
        <v>44</v>
      </c>
      <c r="F109" s="72">
        <v>1</v>
      </c>
      <c r="G109" s="41" t="s">
        <v>33</v>
      </c>
      <c r="H109" s="72">
        <v>43040</v>
      </c>
      <c r="I109" s="72">
        <v>240</v>
      </c>
      <c r="J109" s="108">
        <v>66.2</v>
      </c>
      <c r="K109" s="108">
        <v>26</v>
      </c>
      <c r="L109" s="108">
        <v>5</v>
      </c>
    </row>
    <row r="110" spans="1:12" x14ac:dyDescent="0.25">
      <c r="A110" s="95" t="s">
        <v>54</v>
      </c>
      <c r="B110" s="83">
        <v>919</v>
      </c>
      <c r="C110" s="90" t="s">
        <v>27</v>
      </c>
      <c r="D110" s="90"/>
      <c r="E110" s="92"/>
      <c r="F110" s="90"/>
      <c r="G110" s="90"/>
      <c r="H110" s="90"/>
      <c r="I110" s="103"/>
      <c r="J110" s="93">
        <f t="shared" ref="J110:L115" si="29">J111</f>
        <v>300.5</v>
      </c>
      <c r="K110" s="93">
        <f t="shared" si="29"/>
        <v>266.60000000000002</v>
      </c>
      <c r="L110" s="93">
        <f t="shared" si="29"/>
        <v>231.7</v>
      </c>
    </row>
    <row r="111" spans="1:12" x14ac:dyDescent="0.25">
      <c r="A111" s="109" t="s">
        <v>23</v>
      </c>
      <c r="B111" s="83">
        <v>919</v>
      </c>
      <c r="C111" s="90" t="s">
        <v>27</v>
      </c>
      <c r="D111" s="90" t="s">
        <v>13</v>
      </c>
      <c r="E111" s="103"/>
      <c r="F111" s="90"/>
      <c r="G111" s="90"/>
      <c r="H111" s="90"/>
      <c r="I111" s="103"/>
      <c r="J111" s="93">
        <f t="shared" si="29"/>
        <v>300.5</v>
      </c>
      <c r="K111" s="93">
        <f t="shared" si="29"/>
        <v>266.60000000000002</v>
      </c>
      <c r="L111" s="93">
        <f t="shared" si="29"/>
        <v>231.7</v>
      </c>
    </row>
    <row r="112" spans="1:12" ht="31.5" x14ac:dyDescent="0.25">
      <c r="A112" s="46" t="s">
        <v>153</v>
      </c>
      <c r="B112" s="83">
        <v>919</v>
      </c>
      <c r="C112" s="5" t="s">
        <v>27</v>
      </c>
      <c r="D112" s="5" t="s">
        <v>13</v>
      </c>
      <c r="E112" s="5">
        <v>89</v>
      </c>
      <c r="F112" s="5"/>
      <c r="G112" s="5"/>
      <c r="H112" s="5"/>
      <c r="I112" s="40"/>
      <c r="J112" s="94">
        <f t="shared" si="29"/>
        <v>300.5</v>
      </c>
      <c r="K112" s="94">
        <f t="shared" si="29"/>
        <v>266.60000000000002</v>
      </c>
      <c r="L112" s="94">
        <f t="shared" si="29"/>
        <v>231.7</v>
      </c>
    </row>
    <row r="113" spans="1:12" ht="47.25" x14ac:dyDescent="0.25">
      <c r="A113" s="100" t="s">
        <v>154</v>
      </c>
      <c r="B113" s="83">
        <v>919</v>
      </c>
      <c r="C113" s="5" t="s">
        <v>27</v>
      </c>
      <c r="D113" s="5" t="s">
        <v>13</v>
      </c>
      <c r="E113" s="5">
        <v>89</v>
      </c>
      <c r="F113" s="5">
        <v>1</v>
      </c>
      <c r="G113" s="5"/>
      <c r="H113" s="5"/>
      <c r="I113" s="40"/>
      <c r="J113" s="94">
        <f t="shared" si="29"/>
        <v>300.5</v>
      </c>
      <c r="K113" s="94">
        <f t="shared" si="29"/>
        <v>266.60000000000002</v>
      </c>
      <c r="L113" s="94">
        <f t="shared" si="29"/>
        <v>231.7</v>
      </c>
    </row>
    <row r="114" spans="1:12" x14ac:dyDescent="0.25">
      <c r="A114" s="65" t="s">
        <v>88</v>
      </c>
      <c r="B114" s="83">
        <v>919</v>
      </c>
      <c r="C114" s="110" t="s">
        <v>27</v>
      </c>
      <c r="D114" s="110" t="s">
        <v>13</v>
      </c>
      <c r="E114" s="69">
        <v>89</v>
      </c>
      <c r="F114" s="41">
        <v>1</v>
      </c>
      <c r="G114" s="41" t="s">
        <v>33</v>
      </c>
      <c r="H114" s="41" t="s">
        <v>56</v>
      </c>
      <c r="I114" s="69"/>
      <c r="J114" s="94">
        <f t="shared" si="29"/>
        <v>300.5</v>
      </c>
      <c r="K114" s="94">
        <f t="shared" si="29"/>
        <v>266.60000000000002</v>
      </c>
      <c r="L114" s="94">
        <f t="shared" si="29"/>
        <v>231.7</v>
      </c>
    </row>
    <row r="115" spans="1:12" x14ac:dyDescent="0.25">
      <c r="A115" s="65" t="s">
        <v>89</v>
      </c>
      <c r="B115" s="83">
        <v>919</v>
      </c>
      <c r="C115" s="110" t="s">
        <v>27</v>
      </c>
      <c r="D115" s="110" t="s">
        <v>13</v>
      </c>
      <c r="E115" s="69">
        <v>89</v>
      </c>
      <c r="F115" s="41">
        <v>1</v>
      </c>
      <c r="G115" s="41" t="s">
        <v>33</v>
      </c>
      <c r="H115" s="41" t="s">
        <v>56</v>
      </c>
      <c r="I115" s="69" t="s">
        <v>91</v>
      </c>
      <c r="J115" s="94">
        <f t="shared" si="29"/>
        <v>300.5</v>
      </c>
      <c r="K115" s="94">
        <f t="shared" si="29"/>
        <v>266.60000000000002</v>
      </c>
      <c r="L115" s="94">
        <f t="shared" si="29"/>
        <v>231.7</v>
      </c>
    </row>
    <row r="116" spans="1:12" x14ac:dyDescent="0.25">
      <c r="A116" s="65" t="s">
        <v>90</v>
      </c>
      <c r="B116" s="83">
        <v>919</v>
      </c>
      <c r="C116" s="110" t="s">
        <v>27</v>
      </c>
      <c r="D116" s="110" t="s">
        <v>13</v>
      </c>
      <c r="E116" s="69">
        <v>89</v>
      </c>
      <c r="F116" s="41">
        <v>1</v>
      </c>
      <c r="G116" s="41" t="s">
        <v>33</v>
      </c>
      <c r="H116" s="41" t="s">
        <v>56</v>
      </c>
      <c r="I116" s="69" t="s">
        <v>92</v>
      </c>
      <c r="J116" s="111">
        <v>300.5</v>
      </c>
      <c r="K116" s="111">
        <f>300.5-K130</f>
        <v>266.60000000000002</v>
      </c>
      <c r="L116" s="111">
        <f>300.5-L130</f>
        <v>231.7</v>
      </c>
    </row>
    <row r="117" spans="1:12" x14ac:dyDescent="0.25">
      <c r="A117" s="91" t="s">
        <v>15</v>
      </c>
      <c r="B117" s="83">
        <v>919</v>
      </c>
      <c r="C117" s="112" t="s">
        <v>28</v>
      </c>
      <c r="D117" s="112"/>
      <c r="E117" s="101"/>
      <c r="F117" s="61"/>
      <c r="G117" s="61"/>
      <c r="H117" s="61"/>
      <c r="I117" s="101"/>
      <c r="J117" s="93">
        <f>J118</f>
        <v>3.3</v>
      </c>
      <c r="K117" s="93">
        <f t="shared" ref="J117:L122" si="30">K118</f>
        <v>3.3</v>
      </c>
      <c r="L117" s="93">
        <f t="shared" si="30"/>
        <v>3.3</v>
      </c>
    </row>
    <row r="118" spans="1:12" x14ac:dyDescent="0.25">
      <c r="A118" s="91" t="s">
        <v>57</v>
      </c>
      <c r="B118" s="83">
        <v>919</v>
      </c>
      <c r="C118" s="61">
        <v>13</v>
      </c>
      <c r="D118" s="61" t="s">
        <v>13</v>
      </c>
      <c r="E118" s="99"/>
      <c r="F118" s="61"/>
      <c r="G118" s="61"/>
      <c r="H118" s="61"/>
      <c r="I118" s="101"/>
      <c r="J118" s="93">
        <f t="shared" si="30"/>
        <v>3.3</v>
      </c>
      <c r="K118" s="93">
        <f t="shared" si="30"/>
        <v>3.3</v>
      </c>
      <c r="L118" s="93">
        <f t="shared" si="30"/>
        <v>3.3</v>
      </c>
    </row>
    <row r="119" spans="1:12" ht="31.5" x14ac:dyDescent="0.25">
      <c r="A119" s="46" t="s">
        <v>153</v>
      </c>
      <c r="B119" s="83">
        <v>919</v>
      </c>
      <c r="C119" s="41" t="s">
        <v>28</v>
      </c>
      <c r="D119" s="41" t="s">
        <v>13</v>
      </c>
      <c r="E119" s="5">
        <v>89</v>
      </c>
      <c r="F119" s="5"/>
      <c r="G119" s="41"/>
      <c r="H119" s="41"/>
      <c r="I119" s="69"/>
      <c r="J119" s="94">
        <f t="shared" si="30"/>
        <v>3.3</v>
      </c>
      <c r="K119" s="94">
        <f t="shared" si="30"/>
        <v>3.3</v>
      </c>
      <c r="L119" s="94">
        <f t="shared" si="30"/>
        <v>3.3</v>
      </c>
    </row>
    <row r="120" spans="1:12" ht="47.25" x14ac:dyDescent="0.25">
      <c r="A120" s="100" t="s">
        <v>154</v>
      </c>
      <c r="B120" s="83">
        <v>919</v>
      </c>
      <c r="C120" s="41" t="s">
        <v>28</v>
      </c>
      <c r="D120" s="41" t="s">
        <v>13</v>
      </c>
      <c r="E120" s="5">
        <v>89</v>
      </c>
      <c r="F120" s="5">
        <v>1</v>
      </c>
      <c r="G120" s="41"/>
      <c r="H120" s="41"/>
      <c r="I120" s="69"/>
      <c r="J120" s="94">
        <f t="shared" si="30"/>
        <v>3.3</v>
      </c>
      <c r="K120" s="94">
        <f t="shared" si="30"/>
        <v>3.3</v>
      </c>
      <c r="L120" s="94">
        <f t="shared" si="30"/>
        <v>3.3</v>
      </c>
    </row>
    <row r="121" spans="1:12" x14ac:dyDescent="0.25">
      <c r="A121" s="47" t="s">
        <v>58</v>
      </c>
      <c r="B121" s="83">
        <v>919</v>
      </c>
      <c r="C121" s="41">
        <v>13</v>
      </c>
      <c r="D121" s="41" t="s">
        <v>13</v>
      </c>
      <c r="E121" s="43">
        <v>89</v>
      </c>
      <c r="F121" s="41">
        <v>1</v>
      </c>
      <c r="G121" s="41" t="s">
        <v>33</v>
      </c>
      <c r="H121" s="41">
        <v>41240</v>
      </c>
      <c r="I121" s="69"/>
      <c r="J121" s="113">
        <f t="shared" si="30"/>
        <v>3.3</v>
      </c>
      <c r="K121" s="113">
        <f t="shared" si="30"/>
        <v>3.3</v>
      </c>
      <c r="L121" s="113">
        <f t="shared" si="30"/>
        <v>3.3</v>
      </c>
    </row>
    <row r="122" spans="1:12" x14ac:dyDescent="0.25">
      <c r="A122" s="47" t="s">
        <v>86</v>
      </c>
      <c r="B122" s="83">
        <v>919</v>
      </c>
      <c r="C122" s="41">
        <v>13</v>
      </c>
      <c r="D122" s="41" t="s">
        <v>13</v>
      </c>
      <c r="E122" s="43">
        <v>89</v>
      </c>
      <c r="F122" s="41">
        <v>1</v>
      </c>
      <c r="G122" s="41" t="s">
        <v>33</v>
      </c>
      <c r="H122" s="41" t="s">
        <v>63</v>
      </c>
      <c r="I122" s="69" t="s">
        <v>87</v>
      </c>
      <c r="J122" s="113">
        <f t="shared" si="30"/>
        <v>3.3</v>
      </c>
      <c r="K122" s="113">
        <f t="shared" si="30"/>
        <v>3.3</v>
      </c>
      <c r="L122" s="113">
        <f t="shared" si="30"/>
        <v>3.3</v>
      </c>
    </row>
    <row r="123" spans="1:12" x14ac:dyDescent="0.25">
      <c r="A123" s="12" t="s">
        <v>59</v>
      </c>
      <c r="B123" s="8">
        <v>919</v>
      </c>
      <c r="C123" s="3">
        <v>13</v>
      </c>
      <c r="D123" s="3" t="s">
        <v>13</v>
      </c>
      <c r="E123" s="13">
        <v>89</v>
      </c>
      <c r="F123" s="3">
        <v>1</v>
      </c>
      <c r="G123" s="3" t="s">
        <v>33</v>
      </c>
      <c r="H123" s="3">
        <v>41240</v>
      </c>
      <c r="I123" s="7">
        <v>730</v>
      </c>
      <c r="J123" s="14">
        <v>3.3</v>
      </c>
      <c r="K123" s="14">
        <v>3.3</v>
      </c>
      <c r="L123" s="14">
        <v>3.3</v>
      </c>
    </row>
    <row r="124" spans="1:12" x14ac:dyDescent="0.25">
      <c r="A124" s="71" t="s">
        <v>218</v>
      </c>
      <c r="B124" s="83">
        <v>919</v>
      </c>
      <c r="C124" s="41" t="s">
        <v>160</v>
      </c>
      <c r="D124" s="41"/>
      <c r="E124" s="43"/>
      <c r="F124" s="41"/>
      <c r="G124" s="41"/>
      <c r="H124" s="41"/>
      <c r="I124" s="69"/>
      <c r="J124" s="14">
        <f t="shared" ref="J124:J129" si="31">J125</f>
        <v>0</v>
      </c>
      <c r="K124" s="14">
        <f t="shared" ref="K124:L129" si="32">K125</f>
        <v>33.9</v>
      </c>
      <c r="L124" s="14">
        <f t="shared" si="32"/>
        <v>68.8</v>
      </c>
    </row>
    <row r="125" spans="1:12" x14ac:dyDescent="0.25">
      <c r="A125" s="71" t="s">
        <v>218</v>
      </c>
      <c r="B125" s="8">
        <v>919</v>
      </c>
      <c r="C125" s="41" t="s">
        <v>160</v>
      </c>
      <c r="D125" s="41">
        <v>99</v>
      </c>
      <c r="E125" s="43"/>
      <c r="F125" s="41"/>
      <c r="G125" s="41"/>
      <c r="H125" s="41"/>
      <c r="I125" s="69"/>
      <c r="J125" s="14">
        <f t="shared" si="31"/>
        <v>0</v>
      </c>
      <c r="K125" s="14">
        <f t="shared" si="32"/>
        <v>33.9</v>
      </c>
      <c r="L125" s="14">
        <f t="shared" si="32"/>
        <v>68.8</v>
      </c>
    </row>
    <row r="126" spans="1:12" ht="31.5" x14ac:dyDescent="0.25">
      <c r="A126" s="65" t="s">
        <v>153</v>
      </c>
      <c r="B126" s="83">
        <v>919</v>
      </c>
      <c r="C126" s="41" t="s">
        <v>160</v>
      </c>
      <c r="D126" s="41">
        <v>99</v>
      </c>
      <c r="E126" s="41" t="s">
        <v>44</v>
      </c>
      <c r="F126" s="41" t="s">
        <v>31</v>
      </c>
      <c r="G126" s="41"/>
      <c r="H126" s="41"/>
      <c r="I126" s="69"/>
      <c r="J126" s="14">
        <f t="shared" si="31"/>
        <v>0</v>
      </c>
      <c r="K126" s="14">
        <f t="shared" si="32"/>
        <v>33.9</v>
      </c>
      <c r="L126" s="14">
        <f t="shared" si="32"/>
        <v>68.8</v>
      </c>
    </row>
    <row r="127" spans="1:12" ht="47.25" x14ac:dyDescent="0.25">
      <c r="A127" s="65" t="s">
        <v>154</v>
      </c>
      <c r="B127" s="8">
        <v>919</v>
      </c>
      <c r="C127" s="41" t="s">
        <v>160</v>
      </c>
      <c r="D127" s="41">
        <v>99</v>
      </c>
      <c r="E127" s="41" t="s">
        <v>44</v>
      </c>
      <c r="F127" s="41" t="s">
        <v>20</v>
      </c>
      <c r="G127" s="41"/>
      <c r="H127" s="41"/>
      <c r="I127" s="69"/>
      <c r="J127" s="14">
        <f t="shared" si="31"/>
        <v>0</v>
      </c>
      <c r="K127" s="14">
        <f t="shared" si="32"/>
        <v>33.9</v>
      </c>
      <c r="L127" s="14">
        <f t="shared" si="32"/>
        <v>68.8</v>
      </c>
    </row>
    <row r="128" spans="1:12" x14ac:dyDescent="0.25">
      <c r="A128" s="71" t="s">
        <v>218</v>
      </c>
      <c r="B128" s="83">
        <v>919</v>
      </c>
      <c r="C128" s="41" t="s">
        <v>160</v>
      </c>
      <c r="D128" s="41">
        <v>99</v>
      </c>
      <c r="E128" s="41" t="s">
        <v>44</v>
      </c>
      <c r="F128" s="41" t="s">
        <v>20</v>
      </c>
      <c r="G128" s="41" t="s">
        <v>33</v>
      </c>
      <c r="H128" s="41" t="s">
        <v>161</v>
      </c>
      <c r="I128" s="41"/>
      <c r="J128" s="14">
        <f t="shared" si="31"/>
        <v>0</v>
      </c>
      <c r="K128" s="14">
        <f t="shared" si="32"/>
        <v>33.9</v>
      </c>
      <c r="L128" s="14">
        <f t="shared" si="32"/>
        <v>68.8</v>
      </c>
    </row>
    <row r="129" spans="1:12" x14ac:dyDescent="0.25">
      <c r="A129" s="71" t="s">
        <v>101</v>
      </c>
      <c r="B129" s="8">
        <v>919</v>
      </c>
      <c r="C129" s="41" t="s">
        <v>160</v>
      </c>
      <c r="D129" s="41">
        <v>99</v>
      </c>
      <c r="E129" s="41" t="s">
        <v>44</v>
      </c>
      <c r="F129" s="41" t="s">
        <v>20</v>
      </c>
      <c r="G129" s="41" t="s">
        <v>33</v>
      </c>
      <c r="H129" s="41" t="s">
        <v>161</v>
      </c>
      <c r="I129" s="41" t="s">
        <v>102</v>
      </c>
      <c r="J129" s="14">
        <f t="shared" si="31"/>
        <v>0</v>
      </c>
      <c r="K129" s="14">
        <f t="shared" si="32"/>
        <v>33.9</v>
      </c>
      <c r="L129" s="14">
        <f t="shared" si="32"/>
        <v>68.8</v>
      </c>
    </row>
    <row r="130" spans="1:12" x14ac:dyDescent="0.25">
      <c r="A130" s="71" t="s">
        <v>43</v>
      </c>
      <c r="B130" s="83">
        <v>919</v>
      </c>
      <c r="C130" s="41" t="s">
        <v>160</v>
      </c>
      <c r="D130" s="41" t="s">
        <v>160</v>
      </c>
      <c r="E130" s="41" t="s">
        <v>44</v>
      </c>
      <c r="F130" s="41" t="s">
        <v>20</v>
      </c>
      <c r="G130" s="41" t="s">
        <v>33</v>
      </c>
      <c r="H130" s="41" t="s">
        <v>161</v>
      </c>
      <c r="I130" s="41" t="s">
        <v>45</v>
      </c>
      <c r="J130" s="14">
        <v>0</v>
      </c>
      <c r="K130" s="14">
        <v>33.9</v>
      </c>
      <c r="L130" s="14">
        <v>68.8</v>
      </c>
    </row>
  </sheetData>
  <autoFilter ref="A6:L13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8" priority="81" stopIfTrue="1">
      <formula>$C38=""</formula>
    </cfRule>
    <cfRule type="expression" dxfId="77" priority="82" stopIfTrue="1">
      <formula>$D38&lt;&gt;""</formula>
    </cfRule>
  </conditionalFormatting>
  <conditionalFormatting sqref="A38">
    <cfRule type="expression" dxfId="76" priority="78" stopIfTrue="1">
      <formula>$F38=""</formula>
    </cfRule>
    <cfRule type="expression" dxfId="75" priority="79" stopIfTrue="1">
      <formula>#REF!&lt;&gt;""</formula>
    </cfRule>
    <cfRule type="expression" dxfId="74" priority="80" stopIfTrue="1">
      <formula>AND($G38="",$F38&lt;&gt;"")</formula>
    </cfRule>
  </conditionalFormatting>
  <conditionalFormatting sqref="F38">
    <cfRule type="expression" dxfId="73" priority="76" stopIfTrue="1">
      <formula>$C38=""</formula>
    </cfRule>
    <cfRule type="expression" dxfId="72" priority="77" stopIfTrue="1">
      <formula>$D38&lt;&gt;""</formula>
    </cfRule>
  </conditionalFormatting>
  <conditionalFormatting sqref="F101:F102">
    <cfRule type="expression" dxfId="71" priority="63" stopIfTrue="1">
      <formula>$C101=""</formula>
    </cfRule>
    <cfRule type="expression" dxfId="70" priority="64" stopIfTrue="1">
      <formula>$D101&lt;&gt;""</formula>
    </cfRule>
  </conditionalFormatting>
  <conditionalFormatting sqref="G101:G103">
    <cfRule type="expression" dxfId="69" priority="61" stopIfTrue="1">
      <formula>$C101=""</formula>
    </cfRule>
    <cfRule type="expression" dxfId="68" priority="62" stopIfTrue="1">
      <formula>$D101&lt;&gt;""</formula>
    </cfRule>
  </conditionalFormatting>
  <conditionalFormatting sqref="A104 A107">
    <cfRule type="expression" dxfId="67" priority="58" stopIfTrue="1">
      <formula>$F104=""</formula>
    </cfRule>
    <cfRule type="expression" dxfId="66" priority="60" stopIfTrue="1">
      <formula>AND($G104="",$F104&lt;&gt;"")</formula>
    </cfRule>
  </conditionalFormatting>
  <conditionalFormatting sqref="A107">
    <cfRule type="expression" dxfId="65" priority="42" stopIfTrue="1">
      <formula>$F107=""</formula>
    </cfRule>
    <cfRule type="expression" dxfId="64" priority="44" stopIfTrue="1">
      <formula>AND($G107="",$F107&lt;&gt;"")</formula>
    </cfRule>
  </conditionalFormatting>
  <conditionalFormatting sqref="F101:F102">
    <cfRule type="expression" dxfId="63" priority="40" stopIfTrue="1">
      <formula>$C101=""</formula>
    </cfRule>
    <cfRule type="expression" dxfId="62" priority="41" stopIfTrue="1">
      <formula>$D101&lt;&gt;""</formula>
    </cfRule>
  </conditionalFormatting>
  <conditionalFormatting sqref="G101:G103">
    <cfRule type="expression" dxfId="61" priority="38" stopIfTrue="1">
      <formula>$C101=""</formula>
    </cfRule>
    <cfRule type="expression" dxfId="60" priority="39" stopIfTrue="1">
      <formula>$D101&lt;&gt;""</formula>
    </cfRule>
  </conditionalFormatting>
  <conditionalFormatting sqref="A38">
    <cfRule type="expression" dxfId="59" priority="35" stopIfTrue="1">
      <formula>$F38=""</formula>
    </cfRule>
    <cfRule type="expression" dxfId="58" priority="36" stopIfTrue="1">
      <formula>#REF!&lt;&gt;""</formula>
    </cfRule>
    <cfRule type="expression" dxfId="57" priority="37" stopIfTrue="1">
      <formula>AND($G38="",$F38&lt;&gt;"")</formula>
    </cfRule>
  </conditionalFormatting>
  <conditionalFormatting sqref="G38">
    <cfRule type="expression" dxfId="56" priority="33" stopIfTrue="1">
      <formula>$C38=""</formula>
    </cfRule>
    <cfRule type="expression" dxfId="55" priority="34" stopIfTrue="1">
      <formula>$D38&lt;&gt;""</formula>
    </cfRule>
  </conditionalFormatting>
  <conditionalFormatting sqref="F38">
    <cfRule type="expression" dxfId="54" priority="31" stopIfTrue="1">
      <formula>$C38=""</formula>
    </cfRule>
    <cfRule type="expression" dxfId="53" priority="32" stopIfTrue="1">
      <formula>$D38&lt;&gt;""</formula>
    </cfRule>
  </conditionalFormatting>
  <conditionalFormatting sqref="A35">
    <cfRule type="expression" dxfId="52" priority="7" stopIfTrue="1">
      <formula>$F35=""</formula>
    </cfRule>
    <cfRule type="expression" dxfId="51" priority="8" stopIfTrue="1">
      <formula>#REF!&lt;&gt;""</formula>
    </cfRule>
    <cfRule type="expression" dxfId="50" priority="9" stopIfTrue="1">
      <formula>AND($G35="",$F35&lt;&gt;"")</formula>
    </cfRule>
  </conditionalFormatting>
  <conditionalFormatting sqref="A44">
    <cfRule type="expression" dxfId="49" priority="4" stopIfTrue="1">
      <formula>$F44=""</formula>
    </cfRule>
    <cfRule type="expression" dxfId="48" priority="5" stopIfTrue="1">
      <formula>$H44&lt;&gt;""</formula>
    </cfRule>
    <cfRule type="expression" dxfId="47" priority="6" stopIfTrue="1">
      <formula>AND($G44="",$F44&lt;&gt;"")</formula>
    </cfRule>
  </conditionalFormatting>
  <conditionalFormatting sqref="C44">
    <cfRule type="expression" dxfId="46" priority="1" stopIfTrue="1">
      <formula>$F44=""</formula>
    </cfRule>
    <cfRule type="expression" dxfId="45" priority="2" stopIfTrue="1">
      <formula>#REF!&lt;&gt;""</formula>
    </cfRule>
    <cfRule type="expression" dxfId="44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A104 A107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29"/>
  <sheetViews>
    <sheetView view="pageBreakPreview" zoomScaleNormal="75" zoomScaleSheetLayoutView="100" workbookViewId="0">
      <selection activeCell="I1" sqref="A1:K129"/>
    </sheetView>
  </sheetViews>
  <sheetFormatPr defaultColWidth="8.5703125" defaultRowHeight="15.75" x14ac:dyDescent="0.2"/>
  <cols>
    <col min="1" max="1" width="73.5703125" style="75" customWidth="1"/>
    <col min="2" max="2" width="6.7109375" style="119" customWidth="1"/>
    <col min="3" max="3" width="6.28515625" style="119" customWidth="1"/>
    <col min="4" max="4" width="6.5703125" style="119" customWidth="1"/>
    <col min="5" max="5" width="5.140625" style="119" customWidth="1"/>
    <col min="6" max="6" width="6" style="119" customWidth="1"/>
    <col min="7" max="7" width="10" style="119" customWidth="1"/>
    <col min="8" max="8" width="6" style="119" customWidth="1"/>
    <col min="9" max="9" width="16.28515625" style="119" customWidth="1"/>
    <col min="10" max="10" width="12" style="51" customWidth="1"/>
    <col min="11" max="11" width="13.5703125" style="51" customWidth="1"/>
    <col min="12" max="12" width="61.85546875" style="120" customWidth="1"/>
    <col min="13" max="13" width="11" style="51" customWidth="1"/>
    <col min="14" max="16384" width="8.5703125" style="51"/>
  </cols>
  <sheetData>
    <row r="1" spans="1:11" ht="129.75" customHeight="1" x14ac:dyDescent="0.25">
      <c r="I1" s="228" t="s">
        <v>234</v>
      </c>
      <c r="J1" s="228"/>
      <c r="K1" s="228"/>
    </row>
    <row r="2" spans="1:11" ht="80.25" customHeight="1" x14ac:dyDescent="0.25">
      <c r="A2" s="238" t="s">
        <v>235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6.5" customHeight="1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84" t="s">
        <v>179</v>
      </c>
    </row>
    <row r="4" spans="1:11" ht="17.25" customHeight="1" x14ac:dyDescent="0.2">
      <c r="A4" s="239" t="s">
        <v>9</v>
      </c>
      <c r="B4" s="239" t="s">
        <v>10</v>
      </c>
      <c r="C4" s="239" t="s">
        <v>175</v>
      </c>
      <c r="D4" s="239" t="s">
        <v>176</v>
      </c>
      <c r="E4" s="239"/>
      <c r="F4" s="239"/>
      <c r="G4" s="239"/>
      <c r="H4" s="239" t="s">
        <v>177</v>
      </c>
      <c r="I4" s="239" t="s">
        <v>60</v>
      </c>
      <c r="J4" s="239"/>
      <c r="K4" s="239"/>
    </row>
    <row r="5" spans="1:11" ht="16.5" customHeight="1" x14ac:dyDescent="0.2">
      <c r="A5" s="236" t="s">
        <v>178</v>
      </c>
      <c r="B5" s="236" t="s">
        <v>178</v>
      </c>
      <c r="C5" s="236" t="s">
        <v>178</v>
      </c>
      <c r="D5" s="236" t="s">
        <v>178</v>
      </c>
      <c r="E5" s="236"/>
      <c r="F5" s="236"/>
      <c r="G5" s="236"/>
      <c r="H5" s="236" t="s">
        <v>178</v>
      </c>
      <c r="I5" s="200" t="s">
        <v>184</v>
      </c>
      <c r="J5" s="200" t="s">
        <v>202</v>
      </c>
      <c r="K5" s="200" t="s">
        <v>221</v>
      </c>
    </row>
    <row r="6" spans="1:11" ht="14.25" customHeight="1" x14ac:dyDescent="0.2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8">
        <v>9</v>
      </c>
      <c r="J6" s="118">
        <v>10</v>
      </c>
      <c r="K6" s="118">
        <v>11</v>
      </c>
    </row>
    <row r="7" spans="1:11" ht="18" customHeight="1" x14ac:dyDescent="0.2">
      <c r="A7" s="122" t="s">
        <v>19</v>
      </c>
      <c r="B7" s="123"/>
      <c r="C7" s="123"/>
      <c r="D7" s="123"/>
      <c r="E7" s="123"/>
      <c r="F7" s="123"/>
      <c r="G7" s="123"/>
      <c r="H7" s="123"/>
      <c r="I7" s="124">
        <f>I8+I56+I77+I93+I109+I116+I65+I123</f>
        <v>3106.5</v>
      </c>
      <c r="J7" s="124">
        <f>J8+J56+J77+J93+J109+J116+J65+J123</f>
        <v>2169.2000000000003</v>
      </c>
      <c r="K7" s="124">
        <f>K8+K56+K77+K93+K109+K116+K65+K123</f>
        <v>2250.4867600000002</v>
      </c>
    </row>
    <row r="8" spans="1:11" ht="18" customHeight="1" x14ac:dyDescent="0.25">
      <c r="A8" s="82" t="s">
        <v>12</v>
      </c>
      <c r="B8" s="83" t="s">
        <v>13</v>
      </c>
      <c r="C8" s="83"/>
      <c r="D8" s="90"/>
      <c r="E8" s="90"/>
      <c r="F8" s="90"/>
      <c r="G8" s="90"/>
      <c r="H8" s="84"/>
      <c r="I8" s="93">
        <f>I9+I18+I37+I43</f>
        <v>1299.5999999999999</v>
      </c>
      <c r="J8" s="93">
        <f>J9+J18+J37+J43</f>
        <v>995.90000000000009</v>
      </c>
      <c r="K8" s="93">
        <f>K9+K18+K37+K43</f>
        <v>862.48676</v>
      </c>
    </row>
    <row r="9" spans="1:11" ht="31.5" x14ac:dyDescent="0.25">
      <c r="A9" s="91" t="s">
        <v>29</v>
      </c>
      <c r="B9" s="90" t="s">
        <v>13</v>
      </c>
      <c r="C9" s="90" t="s">
        <v>24</v>
      </c>
      <c r="D9" s="90"/>
      <c r="E9" s="90"/>
      <c r="F9" s="90"/>
      <c r="G9" s="90"/>
      <c r="H9" s="92"/>
      <c r="I9" s="93">
        <f t="shared" ref="I9:K13" si="0">I10</f>
        <v>449.2</v>
      </c>
      <c r="J9" s="93">
        <f t="shared" si="0"/>
        <v>319.2</v>
      </c>
      <c r="K9" s="93">
        <f t="shared" si="0"/>
        <v>319.2</v>
      </c>
    </row>
    <row r="10" spans="1:11" x14ac:dyDescent="0.25">
      <c r="A10" s="65" t="s">
        <v>128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42"/>
      <c r="I10" s="94">
        <f t="shared" si="0"/>
        <v>449.2</v>
      </c>
      <c r="J10" s="94">
        <f t="shared" si="0"/>
        <v>319.2</v>
      </c>
      <c r="K10" s="94">
        <f t="shared" si="0"/>
        <v>319.2</v>
      </c>
    </row>
    <row r="11" spans="1:11" x14ac:dyDescent="0.25">
      <c r="A11" s="47" t="s">
        <v>126</v>
      </c>
      <c r="B11" s="5" t="s">
        <v>13</v>
      </c>
      <c r="C11" s="5" t="s">
        <v>24</v>
      </c>
      <c r="D11" s="5">
        <v>65</v>
      </c>
      <c r="E11" s="5">
        <v>1</v>
      </c>
      <c r="F11" s="90"/>
      <c r="G11" s="90"/>
      <c r="H11" s="92"/>
      <c r="I11" s="94">
        <f>I12+I15</f>
        <v>449.2</v>
      </c>
      <c r="J11" s="94">
        <f t="shared" si="0"/>
        <v>319.2</v>
      </c>
      <c r="K11" s="94">
        <f t="shared" si="0"/>
        <v>319.2</v>
      </c>
    </row>
    <row r="12" spans="1:11" x14ac:dyDescent="0.25">
      <c r="A12" s="66" t="s">
        <v>105</v>
      </c>
      <c r="B12" s="41" t="s">
        <v>13</v>
      </c>
      <c r="C12" s="41" t="s">
        <v>24</v>
      </c>
      <c r="D12" s="41" t="s">
        <v>30</v>
      </c>
      <c r="E12" s="41" t="s">
        <v>20</v>
      </c>
      <c r="F12" s="41" t="s">
        <v>33</v>
      </c>
      <c r="G12" s="41" t="s">
        <v>34</v>
      </c>
      <c r="H12" s="92"/>
      <c r="I12" s="94">
        <f t="shared" si="0"/>
        <v>449.2</v>
      </c>
      <c r="J12" s="94">
        <f t="shared" si="0"/>
        <v>319.2</v>
      </c>
      <c r="K12" s="94">
        <f t="shared" si="0"/>
        <v>319.2</v>
      </c>
    </row>
    <row r="13" spans="1:11" ht="63" x14ac:dyDescent="0.25">
      <c r="A13" s="66" t="s">
        <v>97</v>
      </c>
      <c r="B13" s="41" t="s">
        <v>13</v>
      </c>
      <c r="C13" s="41" t="s">
        <v>24</v>
      </c>
      <c r="D13" s="41" t="s">
        <v>30</v>
      </c>
      <c r="E13" s="41" t="s">
        <v>20</v>
      </c>
      <c r="F13" s="41" t="s">
        <v>33</v>
      </c>
      <c r="G13" s="41" t="s">
        <v>34</v>
      </c>
      <c r="H13" s="42" t="s">
        <v>99</v>
      </c>
      <c r="I13" s="94">
        <f t="shared" si="0"/>
        <v>449.2</v>
      </c>
      <c r="J13" s="94">
        <f t="shared" si="0"/>
        <v>319.2</v>
      </c>
      <c r="K13" s="94">
        <f t="shared" si="0"/>
        <v>319.2</v>
      </c>
    </row>
    <row r="14" spans="1:11" ht="36" customHeight="1" x14ac:dyDescent="0.25">
      <c r="A14" s="66" t="s">
        <v>98</v>
      </c>
      <c r="B14" s="41" t="s">
        <v>13</v>
      </c>
      <c r="C14" s="41" t="s">
        <v>24</v>
      </c>
      <c r="D14" s="41" t="s">
        <v>30</v>
      </c>
      <c r="E14" s="41" t="s">
        <v>20</v>
      </c>
      <c r="F14" s="41" t="s">
        <v>33</v>
      </c>
      <c r="G14" s="41" t="s">
        <v>34</v>
      </c>
      <c r="H14" s="42" t="s">
        <v>100</v>
      </c>
      <c r="I14" s="94">
        <f>'Прил 2'!J15</f>
        <v>449.2</v>
      </c>
      <c r="J14" s="94">
        <f>'Прил 2'!K15</f>
        <v>319.2</v>
      </c>
      <c r="K14" s="94">
        <f>'Прил 2'!L15</f>
        <v>319.2</v>
      </c>
    </row>
    <row r="15" spans="1:11" ht="0.75" customHeight="1" x14ac:dyDescent="0.25">
      <c r="A15" s="11" t="s">
        <v>189</v>
      </c>
      <c r="B15" s="3" t="s">
        <v>13</v>
      </c>
      <c r="C15" s="3" t="s">
        <v>24</v>
      </c>
      <c r="D15" s="3" t="s">
        <v>30</v>
      </c>
      <c r="E15" s="3" t="s">
        <v>20</v>
      </c>
      <c r="F15" s="3" t="s">
        <v>33</v>
      </c>
      <c r="G15" s="3" t="s">
        <v>190</v>
      </c>
      <c r="H15" s="9"/>
      <c r="I15" s="94">
        <f>I16</f>
        <v>0</v>
      </c>
      <c r="J15" s="94">
        <f t="shared" ref="J15:K16" si="1">J16</f>
        <v>0</v>
      </c>
      <c r="K15" s="94">
        <f t="shared" si="1"/>
        <v>0</v>
      </c>
    </row>
    <row r="16" spans="1:11" ht="65.25" hidden="1" customHeight="1" x14ac:dyDescent="0.25">
      <c r="A16" s="10" t="s">
        <v>97</v>
      </c>
      <c r="B16" s="3" t="s">
        <v>13</v>
      </c>
      <c r="C16" s="3" t="s">
        <v>24</v>
      </c>
      <c r="D16" s="3" t="s">
        <v>30</v>
      </c>
      <c r="E16" s="3" t="s">
        <v>20</v>
      </c>
      <c r="F16" s="3" t="s">
        <v>33</v>
      </c>
      <c r="G16" s="3" t="s">
        <v>190</v>
      </c>
      <c r="H16" s="9" t="s">
        <v>99</v>
      </c>
      <c r="I16" s="94">
        <f>I17</f>
        <v>0</v>
      </c>
      <c r="J16" s="94">
        <f t="shared" si="1"/>
        <v>0</v>
      </c>
      <c r="K16" s="94">
        <f t="shared" si="1"/>
        <v>0</v>
      </c>
    </row>
    <row r="17" spans="1:12" ht="38.25" hidden="1" customHeight="1" x14ac:dyDescent="0.25">
      <c r="A17" s="10" t="s">
        <v>98</v>
      </c>
      <c r="B17" s="3" t="s">
        <v>13</v>
      </c>
      <c r="C17" s="3" t="s">
        <v>24</v>
      </c>
      <c r="D17" s="3" t="s">
        <v>30</v>
      </c>
      <c r="E17" s="3" t="s">
        <v>20</v>
      </c>
      <c r="F17" s="3" t="s">
        <v>33</v>
      </c>
      <c r="G17" s="3" t="s">
        <v>190</v>
      </c>
      <c r="H17" s="9" t="s">
        <v>100</v>
      </c>
      <c r="I17" s="94">
        <f>'Прил 2'!J18</f>
        <v>0</v>
      </c>
      <c r="J17" s="94">
        <f>'Прил 2'!K18</f>
        <v>0</v>
      </c>
      <c r="K17" s="94">
        <f>'Прил 2'!L18</f>
        <v>0</v>
      </c>
    </row>
    <row r="18" spans="1:12" ht="47.25" x14ac:dyDescent="0.25">
      <c r="A18" s="95" t="s">
        <v>61</v>
      </c>
      <c r="B18" s="90" t="s">
        <v>13</v>
      </c>
      <c r="C18" s="90" t="s">
        <v>14</v>
      </c>
      <c r="D18" s="90"/>
      <c r="E18" s="90"/>
      <c r="F18" s="90"/>
      <c r="G18" s="90"/>
      <c r="H18" s="92"/>
      <c r="I18" s="93">
        <f>I19+I32</f>
        <v>842.4</v>
      </c>
      <c r="J18" s="93">
        <f>J19+J32</f>
        <v>671.2</v>
      </c>
      <c r="K18" s="93">
        <f>K19+K32</f>
        <v>537.78675999999996</v>
      </c>
    </row>
    <row r="19" spans="1:12" x14ac:dyDescent="0.25">
      <c r="A19" s="65" t="s">
        <v>128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42"/>
      <c r="I19" s="94">
        <f>I20</f>
        <v>842</v>
      </c>
      <c r="J19" s="94">
        <f t="shared" ref="J19:K19" si="2">J20</f>
        <v>670.7</v>
      </c>
      <c r="K19" s="94">
        <f t="shared" si="2"/>
        <v>537.28675999999996</v>
      </c>
    </row>
    <row r="20" spans="1:12" ht="31.5" x14ac:dyDescent="0.25">
      <c r="A20" s="65" t="s">
        <v>129</v>
      </c>
      <c r="B20" s="41" t="s">
        <v>13</v>
      </c>
      <c r="C20" s="41" t="s">
        <v>14</v>
      </c>
      <c r="D20" s="41" t="s">
        <v>30</v>
      </c>
      <c r="E20" s="41" t="s">
        <v>21</v>
      </c>
      <c r="F20" s="90"/>
      <c r="G20" s="90"/>
      <c r="H20" s="92"/>
      <c r="I20" s="94">
        <f>I21+I24+I29</f>
        <v>842</v>
      </c>
      <c r="J20" s="94">
        <f>J21+J24</f>
        <v>670.7</v>
      </c>
      <c r="K20" s="94">
        <f>K21+K24</f>
        <v>537.28675999999996</v>
      </c>
    </row>
    <row r="21" spans="1:12" ht="33" customHeight="1" x14ac:dyDescent="0.25">
      <c r="A21" s="66" t="s">
        <v>35</v>
      </c>
      <c r="B21" s="41" t="s">
        <v>13</v>
      </c>
      <c r="C21" s="41" t="s">
        <v>14</v>
      </c>
      <c r="D21" s="41" t="s">
        <v>30</v>
      </c>
      <c r="E21" s="41" t="s">
        <v>21</v>
      </c>
      <c r="F21" s="41" t="s">
        <v>33</v>
      </c>
      <c r="G21" s="41" t="s">
        <v>36</v>
      </c>
      <c r="H21" s="92"/>
      <c r="I21" s="94">
        <f>I22</f>
        <v>588</v>
      </c>
      <c r="J21" s="94">
        <f>J22</f>
        <v>518</v>
      </c>
      <c r="K21" s="94">
        <f>K22</f>
        <v>433.28676000000002</v>
      </c>
    </row>
    <row r="22" spans="1:12" ht="63" x14ac:dyDescent="0.25">
      <c r="A22" s="66" t="s">
        <v>97</v>
      </c>
      <c r="B22" s="41" t="s">
        <v>13</v>
      </c>
      <c r="C22" s="41" t="s">
        <v>14</v>
      </c>
      <c r="D22" s="41" t="s">
        <v>30</v>
      </c>
      <c r="E22" s="41" t="s">
        <v>21</v>
      </c>
      <c r="F22" s="41" t="s">
        <v>33</v>
      </c>
      <c r="G22" s="41" t="s">
        <v>36</v>
      </c>
      <c r="H22" s="42" t="s">
        <v>99</v>
      </c>
      <c r="I22" s="94">
        <f t="shared" ref="I22:K22" si="3">I23</f>
        <v>588</v>
      </c>
      <c r="J22" s="94">
        <f t="shared" si="3"/>
        <v>518</v>
      </c>
      <c r="K22" s="94">
        <f t="shared" si="3"/>
        <v>433.28676000000002</v>
      </c>
    </row>
    <row r="23" spans="1:12" ht="31.5" x14ac:dyDescent="0.25">
      <c r="A23" s="66" t="s">
        <v>98</v>
      </c>
      <c r="B23" s="41" t="s">
        <v>13</v>
      </c>
      <c r="C23" s="41" t="s">
        <v>14</v>
      </c>
      <c r="D23" s="41" t="s">
        <v>30</v>
      </c>
      <c r="E23" s="41" t="s">
        <v>21</v>
      </c>
      <c r="F23" s="41" t="s">
        <v>33</v>
      </c>
      <c r="G23" s="41" t="s">
        <v>36</v>
      </c>
      <c r="H23" s="42" t="s">
        <v>100</v>
      </c>
      <c r="I23" s="94">
        <f>'Прил 2'!J24</f>
        <v>588</v>
      </c>
      <c r="J23" s="94">
        <f>'Прил 2'!K24</f>
        <v>518</v>
      </c>
      <c r="K23" s="94">
        <f>'Прил 2'!L24</f>
        <v>433.28676000000002</v>
      </c>
    </row>
    <row r="24" spans="1:12" ht="27" customHeight="1" x14ac:dyDescent="0.25">
      <c r="A24" s="47" t="s">
        <v>224</v>
      </c>
      <c r="B24" s="41" t="s">
        <v>13</v>
      </c>
      <c r="C24" s="41" t="s">
        <v>14</v>
      </c>
      <c r="D24" s="41" t="s">
        <v>30</v>
      </c>
      <c r="E24" s="41" t="s">
        <v>21</v>
      </c>
      <c r="F24" s="41" t="s">
        <v>33</v>
      </c>
      <c r="G24" s="41" t="s">
        <v>37</v>
      </c>
      <c r="H24" s="42"/>
      <c r="I24" s="94">
        <f>I25+I27</f>
        <v>254</v>
      </c>
      <c r="J24" s="94">
        <f t="shared" ref="J24:K24" si="4">J25+J27</f>
        <v>152.69999999999999</v>
      </c>
      <c r="K24" s="94">
        <f t="shared" si="4"/>
        <v>104</v>
      </c>
    </row>
    <row r="25" spans="1:12" s="78" customFormat="1" ht="31.5" x14ac:dyDescent="0.25">
      <c r="A25" s="47" t="s">
        <v>93</v>
      </c>
      <c r="B25" s="41" t="s">
        <v>13</v>
      </c>
      <c r="C25" s="41" t="s">
        <v>14</v>
      </c>
      <c r="D25" s="41" t="s">
        <v>30</v>
      </c>
      <c r="E25" s="41" t="s">
        <v>21</v>
      </c>
      <c r="F25" s="41" t="s">
        <v>33</v>
      </c>
      <c r="G25" s="41" t="s">
        <v>37</v>
      </c>
      <c r="H25" s="42" t="s">
        <v>95</v>
      </c>
      <c r="I25" s="36">
        <f t="shared" ref="I25:K25" si="5">I26</f>
        <v>200</v>
      </c>
      <c r="J25" s="36">
        <f t="shared" si="5"/>
        <v>98.7</v>
      </c>
      <c r="K25" s="36">
        <f t="shared" si="5"/>
        <v>50</v>
      </c>
      <c r="L25" s="120"/>
    </row>
    <row r="26" spans="1:12" s="78" customFormat="1" ht="31.5" x14ac:dyDescent="0.25">
      <c r="A26" s="47" t="s">
        <v>94</v>
      </c>
      <c r="B26" s="41" t="s">
        <v>13</v>
      </c>
      <c r="C26" s="41" t="s">
        <v>14</v>
      </c>
      <c r="D26" s="41" t="s">
        <v>30</v>
      </c>
      <c r="E26" s="41" t="s">
        <v>21</v>
      </c>
      <c r="F26" s="41" t="s">
        <v>33</v>
      </c>
      <c r="G26" s="41" t="s">
        <v>37</v>
      </c>
      <c r="H26" s="5" t="s">
        <v>96</v>
      </c>
      <c r="I26" s="113">
        <f>'Прил 2'!J27</f>
        <v>200</v>
      </c>
      <c r="J26" s="113">
        <f>'Прил 2'!K27</f>
        <v>98.7</v>
      </c>
      <c r="K26" s="113">
        <f>'Прил 2'!L27</f>
        <v>50</v>
      </c>
      <c r="L26" s="120"/>
    </row>
    <row r="27" spans="1:12" s="78" customFormat="1" x14ac:dyDescent="0.25">
      <c r="A27" s="71" t="s">
        <v>101</v>
      </c>
      <c r="B27" s="5" t="s">
        <v>13</v>
      </c>
      <c r="C27" s="5" t="s">
        <v>14</v>
      </c>
      <c r="D27" s="41" t="s">
        <v>30</v>
      </c>
      <c r="E27" s="41" t="s">
        <v>21</v>
      </c>
      <c r="F27" s="41" t="s">
        <v>33</v>
      </c>
      <c r="G27" s="41" t="s">
        <v>37</v>
      </c>
      <c r="H27" s="81" t="s">
        <v>102</v>
      </c>
      <c r="I27" s="113">
        <f>I28</f>
        <v>54</v>
      </c>
      <c r="J27" s="113">
        <f>J28</f>
        <v>54</v>
      </c>
      <c r="K27" s="113">
        <f>K28</f>
        <v>54</v>
      </c>
      <c r="L27" s="120" t="s">
        <v>22</v>
      </c>
    </row>
    <row r="28" spans="1:12" s="78" customFormat="1" ht="15" customHeight="1" x14ac:dyDescent="0.25">
      <c r="A28" s="71" t="s">
        <v>103</v>
      </c>
      <c r="B28" s="5" t="s">
        <v>13</v>
      </c>
      <c r="C28" s="5" t="s">
        <v>14</v>
      </c>
      <c r="D28" s="41" t="s">
        <v>30</v>
      </c>
      <c r="E28" s="41" t="s">
        <v>21</v>
      </c>
      <c r="F28" s="41" t="s">
        <v>33</v>
      </c>
      <c r="G28" s="41" t="s">
        <v>37</v>
      </c>
      <c r="H28" s="81" t="s">
        <v>104</v>
      </c>
      <c r="I28" s="113">
        <f>'Прил 2'!J29</f>
        <v>54</v>
      </c>
      <c r="J28" s="113">
        <f>'Прил 2'!K29</f>
        <v>54</v>
      </c>
      <c r="K28" s="113">
        <f>'Прил 2'!L29</f>
        <v>54</v>
      </c>
      <c r="L28" s="120"/>
    </row>
    <row r="29" spans="1:12" s="78" customFormat="1" ht="47.25" hidden="1" x14ac:dyDescent="0.25">
      <c r="A29" s="11" t="s">
        <v>189</v>
      </c>
      <c r="B29" s="6" t="s">
        <v>13</v>
      </c>
      <c r="C29" s="6" t="s">
        <v>14</v>
      </c>
      <c r="D29" s="9" t="s">
        <v>30</v>
      </c>
      <c r="E29" s="3" t="s">
        <v>21</v>
      </c>
      <c r="F29" s="3" t="s">
        <v>33</v>
      </c>
      <c r="G29" s="3" t="s">
        <v>190</v>
      </c>
      <c r="H29" s="187"/>
      <c r="I29" s="113">
        <f>I30</f>
        <v>0</v>
      </c>
      <c r="J29" s="113">
        <f t="shared" ref="J29:K30" si="6">J30</f>
        <v>0</v>
      </c>
      <c r="K29" s="113">
        <f t="shared" si="6"/>
        <v>0</v>
      </c>
      <c r="L29" s="120"/>
    </row>
    <row r="30" spans="1:12" s="78" customFormat="1" ht="63" hidden="1" x14ac:dyDescent="0.25">
      <c r="A30" s="10" t="s">
        <v>97</v>
      </c>
      <c r="B30" s="6" t="s">
        <v>13</v>
      </c>
      <c r="C30" s="6" t="s">
        <v>14</v>
      </c>
      <c r="D30" s="9" t="s">
        <v>30</v>
      </c>
      <c r="E30" s="3" t="s">
        <v>21</v>
      </c>
      <c r="F30" s="3" t="s">
        <v>33</v>
      </c>
      <c r="G30" s="3" t="s">
        <v>190</v>
      </c>
      <c r="H30" s="187" t="s">
        <v>99</v>
      </c>
      <c r="I30" s="113">
        <f>I31</f>
        <v>0</v>
      </c>
      <c r="J30" s="113">
        <f t="shared" si="6"/>
        <v>0</v>
      </c>
      <c r="K30" s="113">
        <f t="shared" si="6"/>
        <v>0</v>
      </c>
      <c r="L30" s="120"/>
    </row>
    <row r="31" spans="1:12" s="78" customFormat="1" ht="31.5" hidden="1" x14ac:dyDescent="0.25">
      <c r="A31" s="10" t="s">
        <v>98</v>
      </c>
      <c r="B31" s="6" t="s">
        <v>13</v>
      </c>
      <c r="C31" s="6" t="s">
        <v>14</v>
      </c>
      <c r="D31" s="9" t="s">
        <v>30</v>
      </c>
      <c r="E31" s="3" t="s">
        <v>21</v>
      </c>
      <c r="F31" s="3" t="s">
        <v>33</v>
      </c>
      <c r="G31" s="3" t="s">
        <v>190</v>
      </c>
      <c r="H31" s="187" t="s">
        <v>100</v>
      </c>
      <c r="I31" s="113">
        <f>'Прил 2'!J32</f>
        <v>0</v>
      </c>
      <c r="J31" s="113">
        <f>'Прил 2'!K32</f>
        <v>0</v>
      </c>
      <c r="K31" s="113">
        <f>'Прил 2'!L32</f>
        <v>0</v>
      </c>
      <c r="L31" s="120"/>
    </row>
    <row r="32" spans="1:12" s="76" customFormat="1" ht="47.25" x14ac:dyDescent="0.25">
      <c r="A32" s="65" t="s">
        <v>153</v>
      </c>
      <c r="B32" s="5" t="s">
        <v>13</v>
      </c>
      <c r="C32" s="5" t="s">
        <v>14</v>
      </c>
      <c r="D32" s="42">
        <v>89</v>
      </c>
      <c r="E32" s="41"/>
      <c r="F32" s="41"/>
      <c r="G32" s="41"/>
      <c r="H32" s="96"/>
      <c r="I32" s="113">
        <f>I33</f>
        <v>0.4</v>
      </c>
      <c r="J32" s="113">
        <f t="shared" ref="J32:K35" si="7">J33</f>
        <v>0.5</v>
      </c>
      <c r="K32" s="113">
        <f t="shared" si="7"/>
        <v>0.5</v>
      </c>
      <c r="L32" s="125"/>
    </row>
    <row r="33" spans="1:12" s="76" customFormat="1" ht="47.25" x14ac:dyDescent="0.25">
      <c r="A33" s="65" t="s">
        <v>154</v>
      </c>
      <c r="B33" s="5" t="s">
        <v>13</v>
      </c>
      <c r="C33" s="5" t="s">
        <v>14</v>
      </c>
      <c r="D33" s="42">
        <v>89</v>
      </c>
      <c r="E33" s="41" t="s">
        <v>20</v>
      </c>
      <c r="F33" s="41"/>
      <c r="G33" s="41"/>
      <c r="H33" s="96"/>
      <c r="I33" s="36">
        <f>I34</f>
        <v>0.4</v>
      </c>
      <c r="J33" s="36">
        <f t="shared" si="7"/>
        <v>0.5</v>
      </c>
      <c r="K33" s="36">
        <f t="shared" si="7"/>
        <v>0.5</v>
      </c>
      <c r="L33" s="125"/>
    </row>
    <row r="34" spans="1:12" ht="94.5" x14ac:dyDescent="0.25">
      <c r="A34" s="97" t="s">
        <v>127</v>
      </c>
      <c r="B34" s="5" t="s">
        <v>13</v>
      </c>
      <c r="C34" s="5" t="s">
        <v>14</v>
      </c>
      <c r="D34" s="42">
        <v>89</v>
      </c>
      <c r="E34" s="41" t="s">
        <v>20</v>
      </c>
      <c r="F34" s="41" t="s">
        <v>33</v>
      </c>
      <c r="G34" s="41" t="s">
        <v>39</v>
      </c>
      <c r="H34" s="96"/>
      <c r="I34" s="36">
        <f>I35</f>
        <v>0.4</v>
      </c>
      <c r="J34" s="36">
        <f t="shared" si="7"/>
        <v>0.5</v>
      </c>
      <c r="K34" s="36">
        <f t="shared" si="7"/>
        <v>0.5</v>
      </c>
    </row>
    <row r="35" spans="1:12" ht="31.5" x14ac:dyDescent="0.25">
      <c r="A35" s="47" t="s">
        <v>93</v>
      </c>
      <c r="B35" s="5" t="s">
        <v>13</v>
      </c>
      <c r="C35" s="5" t="s">
        <v>14</v>
      </c>
      <c r="D35" s="42" t="s">
        <v>44</v>
      </c>
      <c r="E35" s="5" t="s">
        <v>20</v>
      </c>
      <c r="F35" s="41" t="s">
        <v>33</v>
      </c>
      <c r="G35" s="41" t="s">
        <v>39</v>
      </c>
      <c r="H35" s="96" t="s">
        <v>95</v>
      </c>
      <c r="I35" s="36">
        <f>I36</f>
        <v>0.4</v>
      </c>
      <c r="J35" s="36">
        <f t="shared" si="7"/>
        <v>0.5</v>
      </c>
      <c r="K35" s="36">
        <f t="shared" si="7"/>
        <v>0.5</v>
      </c>
    </row>
    <row r="36" spans="1:12" ht="31.5" x14ac:dyDescent="0.25">
      <c r="A36" s="47" t="s">
        <v>94</v>
      </c>
      <c r="B36" s="5" t="s">
        <v>13</v>
      </c>
      <c r="C36" s="5" t="s">
        <v>14</v>
      </c>
      <c r="D36" s="42" t="s">
        <v>44</v>
      </c>
      <c r="E36" s="41" t="s">
        <v>20</v>
      </c>
      <c r="F36" s="41" t="s">
        <v>33</v>
      </c>
      <c r="G36" s="41" t="s">
        <v>39</v>
      </c>
      <c r="H36" s="96" t="s">
        <v>96</v>
      </c>
      <c r="I36" s="36">
        <f>'Прил 2'!J37</f>
        <v>0.4</v>
      </c>
      <c r="J36" s="36">
        <f>'Прил 2'!K37</f>
        <v>0.5</v>
      </c>
      <c r="K36" s="36">
        <f>'Прил 2'!L37</f>
        <v>0.5</v>
      </c>
    </row>
    <row r="37" spans="1:12" x14ac:dyDescent="0.25">
      <c r="A37" s="91" t="s">
        <v>40</v>
      </c>
      <c r="B37" s="61" t="s">
        <v>13</v>
      </c>
      <c r="C37" s="61" t="s">
        <v>41</v>
      </c>
      <c r="D37" s="61"/>
      <c r="E37" s="98"/>
      <c r="F37" s="98"/>
      <c r="G37" s="99"/>
      <c r="H37" s="99"/>
      <c r="I37" s="106">
        <f>I38</f>
        <v>5</v>
      </c>
      <c r="J37" s="106">
        <f t="shared" ref="J37:K41" si="8">J38</f>
        <v>5</v>
      </c>
      <c r="K37" s="106">
        <f t="shared" si="8"/>
        <v>5</v>
      </c>
    </row>
    <row r="38" spans="1:12" ht="47.25" x14ac:dyDescent="0.25">
      <c r="A38" s="65" t="s">
        <v>153</v>
      </c>
      <c r="B38" s="41" t="s">
        <v>13</v>
      </c>
      <c r="C38" s="41" t="s">
        <v>41</v>
      </c>
      <c r="D38" s="42">
        <v>89</v>
      </c>
      <c r="E38" s="41"/>
      <c r="F38" s="41"/>
      <c r="G38" s="43"/>
      <c r="H38" s="43"/>
      <c r="I38" s="36">
        <f>I39</f>
        <v>5</v>
      </c>
      <c r="J38" s="36">
        <f t="shared" si="8"/>
        <v>5</v>
      </c>
      <c r="K38" s="36">
        <f t="shared" si="8"/>
        <v>5</v>
      </c>
      <c r="L38" s="125"/>
    </row>
    <row r="39" spans="1:12" s="78" customFormat="1" ht="47.25" x14ac:dyDescent="0.25">
      <c r="A39" s="65" t="s">
        <v>154</v>
      </c>
      <c r="B39" s="41" t="s">
        <v>13</v>
      </c>
      <c r="C39" s="41" t="s">
        <v>41</v>
      </c>
      <c r="D39" s="42">
        <v>89</v>
      </c>
      <c r="E39" s="41" t="s">
        <v>20</v>
      </c>
      <c r="F39" s="41"/>
      <c r="G39" s="43"/>
      <c r="H39" s="43"/>
      <c r="I39" s="36">
        <f>I40</f>
        <v>5</v>
      </c>
      <c r="J39" s="36">
        <f t="shared" si="8"/>
        <v>5</v>
      </c>
      <c r="K39" s="36">
        <f t="shared" si="8"/>
        <v>5</v>
      </c>
      <c r="L39" s="125"/>
    </row>
    <row r="40" spans="1:12" s="78" customFormat="1" ht="31.5" x14ac:dyDescent="0.25">
      <c r="A40" s="47" t="s">
        <v>155</v>
      </c>
      <c r="B40" s="41" t="s">
        <v>13</v>
      </c>
      <c r="C40" s="41" t="s">
        <v>41</v>
      </c>
      <c r="D40" s="42">
        <v>89</v>
      </c>
      <c r="E40" s="41" t="s">
        <v>20</v>
      </c>
      <c r="F40" s="41" t="s">
        <v>33</v>
      </c>
      <c r="G40" s="41" t="s">
        <v>42</v>
      </c>
      <c r="H40" s="43"/>
      <c r="I40" s="36">
        <f>I41</f>
        <v>5</v>
      </c>
      <c r="J40" s="36">
        <f t="shared" si="8"/>
        <v>5</v>
      </c>
      <c r="K40" s="36">
        <f t="shared" si="8"/>
        <v>5</v>
      </c>
      <c r="L40" s="120"/>
    </row>
    <row r="41" spans="1:12" s="126" customFormat="1" x14ac:dyDescent="0.25">
      <c r="A41" s="71" t="s">
        <v>101</v>
      </c>
      <c r="B41" s="41" t="s">
        <v>13</v>
      </c>
      <c r="C41" s="41" t="s">
        <v>41</v>
      </c>
      <c r="D41" s="42">
        <v>89</v>
      </c>
      <c r="E41" s="41" t="s">
        <v>20</v>
      </c>
      <c r="F41" s="41" t="s">
        <v>33</v>
      </c>
      <c r="G41" s="41" t="s">
        <v>42</v>
      </c>
      <c r="H41" s="43" t="s">
        <v>102</v>
      </c>
      <c r="I41" s="36">
        <f>I42</f>
        <v>5</v>
      </c>
      <c r="J41" s="36">
        <f t="shared" si="8"/>
        <v>5</v>
      </c>
      <c r="K41" s="36">
        <f t="shared" si="8"/>
        <v>5</v>
      </c>
      <c r="L41" s="120"/>
    </row>
    <row r="42" spans="1:12" s="78" customFormat="1" x14ac:dyDescent="0.25">
      <c r="A42" s="47" t="s">
        <v>43</v>
      </c>
      <c r="B42" s="41" t="s">
        <v>13</v>
      </c>
      <c r="C42" s="41" t="s">
        <v>41</v>
      </c>
      <c r="D42" s="41" t="s">
        <v>44</v>
      </c>
      <c r="E42" s="41" t="s">
        <v>20</v>
      </c>
      <c r="F42" s="41" t="s">
        <v>33</v>
      </c>
      <c r="G42" s="41" t="s">
        <v>42</v>
      </c>
      <c r="H42" s="43" t="s">
        <v>45</v>
      </c>
      <c r="I42" s="36">
        <f>'Прил 2'!J43</f>
        <v>5</v>
      </c>
      <c r="J42" s="36">
        <f>'Прил 2'!K43</f>
        <v>5</v>
      </c>
      <c r="K42" s="36">
        <f>'Прил 2'!L43</f>
        <v>5</v>
      </c>
      <c r="L42" s="120"/>
    </row>
    <row r="43" spans="1:12" s="78" customFormat="1" x14ac:dyDescent="0.25">
      <c r="A43" s="47" t="s">
        <v>192</v>
      </c>
      <c r="B43" s="189" t="s">
        <v>13</v>
      </c>
      <c r="C43" s="61" t="s">
        <v>28</v>
      </c>
      <c r="D43" s="43"/>
      <c r="E43" s="41"/>
      <c r="F43" s="41"/>
      <c r="G43" s="41"/>
      <c r="H43" s="69"/>
      <c r="I43" s="106">
        <f>I44+I48+I52</f>
        <v>3</v>
      </c>
      <c r="J43" s="106">
        <f t="shared" ref="J43:K43" si="9">J44+J48+J52</f>
        <v>0.5</v>
      </c>
      <c r="K43" s="106">
        <f t="shared" si="9"/>
        <v>0.5</v>
      </c>
      <c r="L43" s="120"/>
    </row>
    <row r="44" spans="1:12" s="78" customFormat="1" ht="47.25" x14ac:dyDescent="0.25">
      <c r="A44" s="47" t="s">
        <v>196</v>
      </c>
      <c r="B44" s="5" t="s">
        <v>13</v>
      </c>
      <c r="C44" s="5" t="s">
        <v>28</v>
      </c>
      <c r="D44" s="5" t="s">
        <v>193</v>
      </c>
      <c r="E44" s="5"/>
      <c r="F44" s="5"/>
      <c r="G44" s="5"/>
      <c r="H44" s="5"/>
      <c r="I44" s="36">
        <f>I45</f>
        <v>0.5</v>
      </c>
      <c r="J44" s="36">
        <f t="shared" ref="J44:K46" si="10">J45</f>
        <v>0</v>
      </c>
      <c r="K44" s="36">
        <f t="shared" si="10"/>
        <v>0</v>
      </c>
      <c r="L44" s="120"/>
    </row>
    <row r="45" spans="1:12" s="78" customFormat="1" x14ac:dyDescent="0.25">
      <c r="A45" s="47" t="s">
        <v>194</v>
      </c>
      <c r="B45" s="5" t="s">
        <v>13</v>
      </c>
      <c r="C45" s="5" t="s">
        <v>28</v>
      </c>
      <c r="D45" s="5" t="s">
        <v>193</v>
      </c>
      <c r="E45" s="5" t="s">
        <v>31</v>
      </c>
      <c r="F45" s="5" t="s">
        <v>33</v>
      </c>
      <c r="G45" s="5" t="s">
        <v>195</v>
      </c>
      <c r="H45" s="5"/>
      <c r="I45" s="36">
        <f>I46</f>
        <v>0.5</v>
      </c>
      <c r="J45" s="36">
        <f t="shared" si="10"/>
        <v>0</v>
      </c>
      <c r="K45" s="36">
        <f t="shared" si="10"/>
        <v>0</v>
      </c>
      <c r="L45" s="120"/>
    </row>
    <row r="46" spans="1:12" s="78" customFormat="1" ht="31.5" x14ac:dyDescent="0.25">
      <c r="A46" s="47" t="s">
        <v>93</v>
      </c>
      <c r="B46" s="5" t="s">
        <v>13</v>
      </c>
      <c r="C46" s="5" t="s">
        <v>28</v>
      </c>
      <c r="D46" s="5" t="s">
        <v>193</v>
      </c>
      <c r="E46" s="5" t="s">
        <v>31</v>
      </c>
      <c r="F46" s="5" t="s">
        <v>33</v>
      </c>
      <c r="G46" s="5" t="s">
        <v>195</v>
      </c>
      <c r="H46" s="5" t="s">
        <v>95</v>
      </c>
      <c r="I46" s="36">
        <f>I47</f>
        <v>0.5</v>
      </c>
      <c r="J46" s="36">
        <f t="shared" si="10"/>
        <v>0</v>
      </c>
      <c r="K46" s="36">
        <f t="shared" si="10"/>
        <v>0</v>
      </c>
      <c r="L46" s="120"/>
    </row>
    <row r="47" spans="1:12" s="78" customFormat="1" ht="31.5" x14ac:dyDescent="0.25">
      <c r="A47" s="47" t="s">
        <v>94</v>
      </c>
      <c r="B47" s="5" t="s">
        <v>13</v>
      </c>
      <c r="C47" s="5" t="s">
        <v>28</v>
      </c>
      <c r="D47" s="5" t="s">
        <v>193</v>
      </c>
      <c r="E47" s="5" t="s">
        <v>31</v>
      </c>
      <c r="F47" s="5" t="s">
        <v>33</v>
      </c>
      <c r="G47" s="5" t="s">
        <v>195</v>
      </c>
      <c r="H47" s="5" t="s">
        <v>96</v>
      </c>
      <c r="I47" s="36">
        <f>'Прил 2'!J48</f>
        <v>0.5</v>
      </c>
      <c r="J47" s="36">
        <f>'Прил 2'!K48</f>
        <v>0</v>
      </c>
      <c r="K47" s="36">
        <f>'Прил 2'!L48</f>
        <v>0</v>
      </c>
      <c r="L47" s="120"/>
    </row>
    <row r="48" spans="1:12" s="78" customFormat="1" ht="47.25" x14ac:dyDescent="0.25">
      <c r="A48" s="47" t="s">
        <v>199</v>
      </c>
      <c r="B48" s="41" t="s">
        <v>13</v>
      </c>
      <c r="C48" s="41" t="s">
        <v>28</v>
      </c>
      <c r="D48" s="43" t="s">
        <v>41</v>
      </c>
      <c r="E48" s="41"/>
      <c r="F48" s="41"/>
      <c r="G48" s="41"/>
      <c r="H48" s="69"/>
      <c r="I48" s="36">
        <f>I49</f>
        <v>2</v>
      </c>
      <c r="J48" s="36">
        <f t="shared" ref="J48:K50" si="11">J49</f>
        <v>0</v>
      </c>
      <c r="K48" s="36">
        <f t="shared" si="11"/>
        <v>0</v>
      </c>
      <c r="L48" s="120"/>
    </row>
    <row r="49" spans="1:12" s="78" customFormat="1" x14ac:dyDescent="0.25">
      <c r="A49" s="47" t="s">
        <v>197</v>
      </c>
      <c r="B49" s="41" t="s">
        <v>13</v>
      </c>
      <c r="C49" s="41" t="s">
        <v>28</v>
      </c>
      <c r="D49" s="43" t="s">
        <v>41</v>
      </c>
      <c r="E49" s="41" t="s">
        <v>31</v>
      </c>
      <c r="F49" s="41" t="s">
        <v>33</v>
      </c>
      <c r="G49" s="41" t="s">
        <v>198</v>
      </c>
      <c r="H49" s="69"/>
      <c r="I49" s="36">
        <f>I50</f>
        <v>2</v>
      </c>
      <c r="J49" s="36">
        <f t="shared" si="11"/>
        <v>0</v>
      </c>
      <c r="K49" s="36">
        <f t="shared" si="11"/>
        <v>0</v>
      </c>
      <c r="L49" s="120"/>
    </row>
    <row r="50" spans="1:12" s="78" customFormat="1" ht="31.5" x14ac:dyDescent="0.25">
      <c r="A50" s="47" t="s">
        <v>93</v>
      </c>
      <c r="B50" s="41" t="s">
        <v>13</v>
      </c>
      <c r="C50" s="41" t="s">
        <v>28</v>
      </c>
      <c r="D50" s="43" t="s">
        <v>41</v>
      </c>
      <c r="E50" s="41" t="s">
        <v>31</v>
      </c>
      <c r="F50" s="41" t="s">
        <v>33</v>
      </c>
      <c r="G50" s="41" t="s">
        <v>198</v>
      </c>
      <c r="H50" s="69" t="s">
        <v>95</v>
      </c>
      <c r="I50" s="36">
        <f>I51</f>
        <v>2</v>
      </c>
      <c r="J50" s="36">
        <f t="shared" si="11"/>
        <v>0</v>
      </c>
      <c r="K50" s="36">
        <f t="shared" si="11"/>
        <v>0</v>
      </c>
      <c r="L50" s="120"/>
    </row>
    <row r="51" spans="1:12" s="78" customFormat="1" ht="31.5" x14ac:dyDescent="0.25">
      <c r="A51" s="47" t="s">
        <v>94</v>
      </c>
      <c r="B51" s="41" t="s">
        <v>13</v>
      </c>
      <c r="C51" s="41" t="s">
        <v>28</v>
      </c>
      <c r="D51" s="43" t="s">
        <v>41</v>
      </c>
      <c r="E51" s="41" t="s">
        <v>31</v>
      </c>
      <c r="F51" s="41" t="s">
        <v>33</v>
      </c>
      <c r="G51" s="41" t="s">
        <v>198</v>
      </c>
      <c r="H51" s="69" t="s">
        <v>96</v>
      </c>
      <c r="I51" s="36">
        <f>'Прил 2'!J52</f>
        <v>2</v>
      </c>
      <c r="J51" s="36">
        <f>'Прил 2'!K52</f>
        <v>0</v>
      </c>
      <c r="K51" s="36">
        <f>'Прил 2'!L52</f>
        <v>0</v>
      </c>
      <c r="L51" s="120"/>
    </row>
    <row r="52" spans="1:12" s="78" customFormat="1" ht="47.25" x14ac:dyDescent="0.25">
      <c r="A52" s="47" t="s">
        <v>233</v>
      </c>
      <c r="B52" s="5" t="s">
        <v>13</v>
      </c>
      <c r="C52" s="5" t="s">
        <v>28</v>
      </c>
      <c r="D52" s="5" t="s">
        <v>230</v>
      </c>
      <c r="E52" s="41"/>
      <c r="F52" s="41"/>
      <c r="G52" s="41"/>
      <c r="H52" s="69"/>
      <c r="I52" s="36">
        <f>I53</f>
        <v>0.5</v>
      </c>
      <c r="J52" s="36">
        <f t="shared" ref="J52:K54" si="12">J53</f>
        <v>0.5</v>
      </c>
      <c r="K52" s="36">
        <f t="shared" si="12"/>
        <v>0.5</v>
      </c>
      <c r="L52" s="120"/>
    </row>
    <row r="53" spans="1:12" s="78" customFormat="1" ht="31.5" x14ac:dyDescent="0.25">
      <c r="A53" s="47" t="s">
        <v>231</v>
      </c>
      <c r="B53" s="5" t="s">
        <v>13</v>
      </c>
      <c r="C53" s="5" t="s">
        <v>28</v>
      </c>
      <c r="D53" s="5" t="s">
        <v>230</v>
      </c>
      <c r="E53" s="41" t="s">
        <v>31</v>
      </c>
      <c r="F53" s="41" t="s">
        <v>31</v>
      </c>
      <c r="G53" s="41" t="s">
        <v>232</v>
      </c>
      <c r="H53" s="69"/>
      <c r="I53" s="36">
        <f>I54</f>
        <v>0.5</v>
      </c>
      <c r="J53" s="36">
        <f t="shared" si="12"/>
        <v>0.5</v>
      </c>
      <c r="K53" s="36">
        <f t="shared" si="12"/>
        <v>0.5</v>
      </c>
      <c r="L53" s="120"/>
    </row>
    <row r="54" spans="1:12" s="78" customFormat="1" ht="31.5" x14ac:dyDescent="0.25">
      <c r="A54" s="47" t="s">
        <v>93</v>
      </c>
      <c r="B54" s="5" t="s">
        <v>13</v>
      </c>
      <c r="C54" s="5" t="s">
        <v>28</v>
      </c>
      <c r="D54" s="5" t="s">
        <v>230</v>
      </c>
      <c r="E54" s="5" t="s">
        <v>31</v>
      </c>
      <c r="F54" s="5" t="s">
        <v>33</v>
      </c>
      <c r="G54" s="5" t="s">
        <v>232</v>
      </c>
      <c r="H54" s="5" t="s">
        <v>95</v>
      </c>
      <c r="I54" s="36">
        <f>I55</f>
        <v>0.5</v>
      </c>
      <c r="J54" s="36">
        <f t="shared" si="12"/>
        <v>0.5</v>
      </c>
      <c r="K54" s="36">
        <f t="shared" si="12"/>
        <v>0.5</v>
      </c>
      <c r="L54" s="120"/>
    </row>
    <row r="55" spans="1:12" s="78" customFormat="1" ht="30.75" customHeight="1" x14ac:dyDescent="0.25">
      <c r="A55" s="47" t="s">
        <v>94</v>
      </c>
      <c r="B55" s="5" t="s">
        <v>13</v>
      </c>
      <c r="C55" s="5" t="s">
        <v>28</v>
      </c>
      <c r="D55" s="5" t="s">
        <v>230</v>
      </c>
      <c r="E55" s="5" t="s">
        <v>31</v>
      </c>
      <c r="F55" s="5" t="s">
        <v>33</v>
      </c>
      <c r="G55" s="5" t="s">
        <v>232</v>
      </c>
      <c r="H55" s="5" t="s">
        <v>96</v>
      </c>
      <c r="I55" s="36">
        <f>'Прил 2'!J56</f>
        <v>0.5</v>
      </c>
      <c r="J55" s="36">
        <f>'Прил 2'!K56</f>
        <v>0.5</v>
      </c>
      <c r="K55" s="36">
        <f>'Прил 2'!L56</f>
        <v>0.5</v>
      </c>
      <c r="L55" s="120"/>
    </row>
    <row r="56" spans="1:12" ht="21.75" hidden="1" customHeight="1" x14ac:dyDescent="0.25">
      <c r="A56" s="91" t="s">
        <v>46</v>
      </c>
      <c r="B56" s="61" t="s">
        <v>24</v>
      </c>
      <c r="C56" s="61"/>
      <c r="D56" s="99"/>
      <c r="E56" s="61"/>
      <c r="F56" s="61"/>
      <c r="G56" s="61"/>
      <c r="H56" s="101"/>
      <c r="I56" s="87">
        <f>I57</f>
        <v>0</v>
      </c>
      <c r="J56" s="87">
        <f>J57</f>
        <v>0</v>
      </c>
      <c r="K56" s="87">
        <f>K57</f>
        <v>0</v>
      </c>
    </row>
    <row r="57" spans="1:12" hidden="1" x14ac:dyDescent="0.25">
      <c r="A57" s="95" t="s">
        <v>47</v>
      </c>
      <c r="B57" s="102" t="s">
        <v>24</v>
      </c>
      <c r="C57" s="102" t="s">
        <v>25</v>
      </c>
      <c r="D57" s="92"/>
      <c r="E57" s="90"/>
      <c r="F57" s="90"/>
      <c r="G57" s="90"/>
      <c r="H57" s="103"/>
      <c r="I57" s="87">
        <f>I58</f>
        <v>0</v>
      </c>
      <c r="J57" s="87">
        <f t="shared" ref="J57:K59" si="13">J58</f>
        <v>0</v>
      </c>
      <c r="K57" s="87">
        <f t="shared" si="13"/>
        <v>0</v>
      </c>
    </row>
    <row r="58" spans="1:12" ht="47.25" hidden="1" x14ac:dyDescent="0.25">
      <c r="A58" s="65" t="s">
        <v>153</v>
      </c>
      <c r="B58" s="81" t="s">
        <v>24</v>
      </c>
      <c r="C58" s="81" t="s">
        <v>25</v>
      </c>
      <c r="D58" s="5">
        <v>89</v>
      </c>
      <c r="E58" s="5"/>
      <c r="F58" s="5"/>
      <c r="G58" s="5"/>
      <c r="H58" s="40"/>
      <c r="I58" s="38">
        <f>I59</f>
        <v>0</v>
      </c>
      <c r="J58" s="38">
        <f t="shared" si="13"/>
        <v>0</v>
      </c>
      <c r="K58" s="38">
        <f t="shared" si="13"/>
        <v>0</v>
      </c>
      <c r="L58" s="125"/>
    </row>
    <row r="59" spans="1:12" ht="47.25" hidden="1" x14ac:dyDescent="0.25">
      <c r="A59" s="65" t="s">
        <v>154</v>
      </c>
      <c r="B59" s="81" t="s">
        <v>24</v>
      </c>
      <c r="C59" s="81" t="s">
        <v>25</v>
      </c>
      <c r="D59" s="5">
        <v>89</v>
      </c>
      <c r="E59" s="5">
        <v>1</v>
      </c>
      <c r="F59" s="5"/>
      <c r="G59" s="5"/>
      <c r="H59" s="40"/>
      <c r="I59" s="38">
        <f>I60</f>
        <v>0</v>
      </c>
      <c r="J59" s="38">
        <f t="shared" si="13"/>
        <v>0</v>
      </c>
      <c r="K59" s="38">
        <f t="shared" si="13"/>
        <v>0</v>
      </c>
      <c r="L59" s="125"/>
    </row>
    <row r="60" spans="1:12" ht="47.25" hidden="1" x14ac:dyDescent="0.25">
      <c r="A60" s="104" t="s">
        <v>164</v>
      </c>
      <c r="B60" s="81" t="s">
        <v>24</v>
      </c>
      <c r="C60" s="81" t="s">
        <v>25</v>
      </c>
      <c r="D60" s="105">
        <v>89</v>
      </c>
      <c r="E60" s="5">
        <v>1</v>
      </c>
      <c r="F60" s="5" t="s">
        <v>33</v>
      </c>
      <c r="G60" s="5">
        <v>51180</v>
      </c>
      <c r="H60" s="40"/>
      <c r="I60" s="38">
        <f>I61+I63</f>
        <v>0</v>
      </c>
      <c r="J60" s="38">
        <f>J61+J63</f>
        <v>0</v>
      </c>
      <c r="K60" s="38">
        <f>K61+K63</f>
        <v>0</v>
      </c>
    </row>
    <row r="61" spans="1:12" ht="63" hidden="1" x14ac:dyDescent="0.25">
      <c r="A61" s="66" t="s">
        <v>97</v>
      </c>
      <c r="B61" s="81" t="s">
        <v>24</v>
      </c>
      <c r="C61" s="81" t="s">
        <v>25</v>
      </c>
      <c r="D61" s="105">
        <v>89</v>
      </c>
      <c r="E61" s="5">
        <v>1</v>
      </c>
      <c r="F61" s="5" t="s">
        <v>33</v>
      </c>
      <c r="G61" s="5" t="s">
        <v>48</v>
      </c>
      <c r="H61" s="40" t="s">
        <v>99</v>
      </c>
      <c r="I61" s="38">
        <f>I62</f>
        <v>0</v>
      </c>
      <c r="J61" s="38">
        <f>J62</f>
        <v>0</v>
      </c>
      <c r="K61" s="38">
        <f>K62</f>
        <v>0</v>
      </c>
    </row>
    <row r="62" spans="1:12" ht="31.5" hidden="1" x14ac:dyDescent="0.25">
      <c r="A62" s="66" t="s">
        <v>98</v>
      </c>
      <c r="B62" s="81" t="s">
        <v>24</v>
      </c>
      <c r="C62" s="81" t="s">
        <v>25</v>
      </c>
      <c r="D62" s="105">
        <v>89</v>
      </c>
      <c r="E62" s="5">
        <v>1</v>
      </c>
      <c r="F62" s="5" t="s">
        <v>33</v>
      </c>
      <c r="G62" s="5" t="s">
        <v>48</v>
      </c>
      <c r="H62" s="40" t="s">
        <v>100</v>
      </c>
      <c r="I62" s="38">
        <f>'Прил 2'!J63</f>
        <v>0</v>
      </c>
      <c r="J62" s="38">
        <f>'Прил 2'!K63</f>
        <v>0</v>
      </c>
      <c r="K62" s="38">
        <f>'Прил 2'!L63</f>
        <v>0</v>
      </c>
    </row>
    <row r="63" spans="1:12" ht="31.5" hidden="1" x14ac:dyDescent="0.25">
      <c r="A63" s="47" t="s">
        <v>93</v>
      </c>
      <c r="B63" s="81" t="s">
        <v>24</v>
      </c>
      <c r="C63" s="81" t="s">
        <v>25</v>
      </c>
      <c r="D63" s="105">
        <v>89</v>
      </c>
      <c r="E63" s="5">
        <v>1</v>
      </c>
      <c r="F63" s="5" t="s">
        <v>33</v>
      </c>
      <c r="G63" s="5">
        <v>51180</v>
      </c>
      <c r="H63" s="40" t="s">
        <v>95</v>
      </c>
      <c r="I63" s="38">
        <f t="shared" ref="I63:K63" si="14">I64</f>
        <v>0</v>
      </c>
      <c r="J63" s="38">
        <f t="shared" si="14"/>
        <v>0</v>
      </c>
      <c r="K63" s="38">
        <f t="shared" si="14"/>
        <v>0</v>
      </c>
    </row>
    <row r="64" spans="1:12" ht="31.5" hidden="1" x14ac:dyDescent="0.25">
      <c r="A64" s="47" t="s">
        <v>94</v>
      </c>
      <c r="B64" s="81" t="s">
        <v>24</v>
      </c>
      <c r="C64" s="81" t="s">
        <v>25</v>
      </c>
      <c r="D64" s="105">
        <v>89</v>
      </c>
      <c r="E64" s="5">
        <v>1</v>
      </c>
      <c r="F64" s="5" t="s">
        <v>33</v>
      </c>
      <c r="G64" s="5">
        <v>51180</v>
      </c>
      <c r="H64" s="40" t="s">
        <v>96</v>
      </c>
      <c r="I64" s="38">
        <f>'Прил 2'!J65</f>
        <v>0</v>
      </c>
      <c r="J64" s="38">
        <f>'Прил 2'!K65</f>
        <v>0</v>
      </c>
      <c r="K64" s="38">
        <f>'Прил 2'!L65</f>
        <v>0</v>
      </c>
    </row>
    <row r="65" spans="1:12" x14ac:dyDescent="0.25">
      <c r="A65" s="91" t="s">
        <v>211</v>
      </c>
      <c r="B65" s="102" t="s">
        <v>25</v>
      </c>
      <c r="C65" s="102"/>
      <c r="D65" s="102"/>
      <c r="E65" s="90"/>
      <c r="F65" s="90"/>
      <c r="G65" s="5"/>
      <c r="H65" s="40"/>
      <c r="I65" s="87">
        <f>I66+I72</f>
        <v>0.5</v>
      </c>
      <c r="J65" s="87">
        <f t="shared" ref="J65:K65" si="15">J66+J72</f>
        <v>0</v>
      </c>
      <c r="K65" s="87">
        <f t="shared" si="15"/>
        <v>0</v>
      </c>
    </row>
    <row r="66" spans="1:12" ht="0.75" customHeight="1" x14ac:dyDescent="0.25">
      <c r="A66" s="91" t="s">
        <v>212</v>
      </c>
      <c r="B66" s="102" t="s">
        <v>25</v>
      </c>
      <c r="C66" s="102" t="s">
        <v>27</v>
      </c>
      <c r="D66" s="102"/>
      <c r="E66" s="90"/>
      <c r="F66" s="90"/>
      <c r="G66" s="5"/>
      <c r="H66" s="40"/>
      <c r="I66" s="38">
        <f>I67</f>
        <v>0</v>
      </c>
      <c r="J66" s="38">
        <f t="shared" ref="J66:K70" si="16">J67</f>
        <v>0</v>
      </c>
      <c r="K66" s="38">
        <f t="shared" si="16"/>
        <v>0</v>
      </c>
    </row>
    <row r="67" spans="1:12" ht="47.25" hidden="1" x14ac:dyDescent="0.25">
      <c r="A67" s="46" t="s">
        <v>153</v>
      </c>
      <c r="B67" s="81" t="s">
        <v>25</v>
      </c>
      <c r="C67" s="81" t="s">
        <v>27</v>
      </c>
      <c r="D67" s="81" t="s">
        <v>44</v>
      </c>
      <c r="E67" s="5"/>
      <c r="F67" s="5"/>
      <c r="G67" s="5"/>
      <c r="H67" s="40"/>
      <c r="I67" s="38">
        <f>I68</f>
        <v>0</v>
      </c>
      <c r="J67" s="38">
        <f t="shared" si="16"/>
        <v>0</v>
      </c>
      <c r="K67" s="38">
        <f t="shared" si="16"/>
        <v>0</v>
      </c>
    </row>
    <row r="68" spans="1:12" ht="47.25" hidden="1" x14ac:dyDescent="0.25">
      <c r="A68" s="100" t="s">
        <v>154</v>
      </c>
      <c r="B68" s="81" t="s">
        <v>25</v>
      </c>
      <c r="C68" s="81" t="s">
        <v>27</v>
      </c>
      <c r="D68" s="81" t="s">
        <v>44</v>
      </c>
      <c r="E68" s="5" t="s">
        <v>20</v>
      </c>
      <c r="F68" s="5"/>
      <c r="G68" s="5"/>
      <c r="H68" s="40"/>
      <c r="I68" s="38">
        <f>I69</f>
        <v>0</v>
      </c>
      <c r="J68" s="38">
        <f t="shared" si="16"/>
        <v>0</v>
      </c>
      <c r="K68" s="38">
        <f t="shared" si="16"/>
        <v>0</v>
      </c>
    </row>
    <row r="69" spans="1:12" hidden="1" x14ac:dyDescent="0.25">
      <c r="A69" s="47" t="s">
        <v>194</v>
      </c>
      <c r="B69" s="81" t="s">
        <v>25</v>
      </c>
      <c r="C69" s="81" t="s">
        <v>27</v>
      </c>
      <c r="D69" s="81" t="s">
        <v>44</v>
      </c>
      <c r="E69" s="5" t="s">
        <v>20</v>
      </c>
      <c r="F69" s="5" t="s">
        <v>33</v>
      </c>
      <c r="G69" s="5" t="s">
        <v>195</v>
      </c>
      <c r="H69" s="40"/>
      <c r="I69" s="38">
        <f>I70</f>
        <v>0</v>
      </c>
      <c r="J69" s="38">
        <f t="shared" si="16"/>
        <v>0</v>
      </c>
      <c r="K69" s="38">
        <f t="shared" si="16"/>
        <v>0</v>
      </c>
    </row>
    <row r="70" spans="1:12" ht="31.5" hidden="1" x14ac:dyDescent="0.25">
      <c r="A70" s="47" t="s">
        <v>93</v>
      </c>
      <c r="B70" s="81" t="s">
        <v>25</v>
      </c>
      <c r="C70" s="81" t="s">
        <v>27</v>
      </c>
      <c r="D70" s="81" t="s">
        <v>44</v>
      </c>
      <c r="E70" s="5" t="s">
        <v>20</v>
      </c>
      <c r="F70" s="5" t="s">
        <v>33</v>
      </c>
      <c r="G70" s="5" t="s">
        <v>195</v>
      </c>
      <c r="H70" s="40" t="s">
        <v>95</v>
      </c>
      <c r="I70" s="38">
        <f>I71</f>
        <v>0</v>
      </c>
      <c r="J70" s="38">
        <f t="shared" si="16"/>
        <v>0</v>
      </c>
      <c r="K70" s="38">
        <f t="shared" si="16"/>
        <v>0</v>
      </c>
    </row>
    <row r="71" spans="1:12" ht="31.5" hidden="1" x14ac:dyDescent="0.25">
      <c r="A71" s="47" t="s">
        <v>94</v>
      </c>
      <c r="B71" s="81" t="s">
        <v>25</v>
      </c>
      <c r="C71" s="81" t="s">
        <v>27</v>
      </c>
      <c r="D71" s="81" t="s">
        <v>44</v>
      </c>
      <c r="E71" s="5" t="s">
        <v>20</v>
      </c>
      <c r="F71" s="5" t="s">
        <v>33</v>
      </c>
      <c r="G71" s="5" t="s">
        <v>195</v>
      </c>
      <c r="H71" s="40" t="s">
        <v>96</v>
      </c>
      <c r="I71" s="38">
        <f>'Прил 2'!J72</f>
        <v>0</v>
      </c>
      <c r="J71" s="38">
        <f>'Прил 2'!K72</f>
        <v>0</v>
      </c>
      <c r="K71" s="38">
        <f>'Прил 2'!L72</f>
        <v>0</v>
      </c>
    </row>
    <row r="72" spans="1:12" ht="31.5" x14ac:dyDescent="0.25">
      <c r="A72" s="91" t="s">
        <v>213</v>
      </c>
      <c r="B72" s="102" t="s">
        <v>25</v>
      </c>
      <c r="C72" s="102" t="s">
        <v>200</v>
      </c>
      <c r="D72" s="81"/>
      <c r="E72" s="5"/>
      <c r="F72" s="5"/>
      <c r="G72" s="5"/>
      <c r="H72" s="40"/>
      <c r="I72" s="87">
        <f>I73</f>
        <v>0.5</v>
      </c>
      <c r="J72" s="87">
        <f t="shared" ref="J72:K75" si="17">J73</f>
        <v>0</v>
      </c>
      <c r="K72" s="87">
        <f t="shared" si="17"/>
        <v>0</v>
      </c>
    </row>
    <row r="73" spans="1:12" ht="47.25" x14ac:dyDescent="0.25">
      <c r="A73" s="47" t="s">
        <v>214</v>
      </c>
      <c r="B73" s="81" t="s">
        <v>25</v>
      </c>
      <c r="C73" s="81" t="s">
        <v>200</v>
      </c>
      <c r="D73" s="5" t="s">
        <v>215</v>
      </c>
      <c r="E73" s="5"/>
      <c r="F73" s="5"/>
      <c r="G73" s="5"/>
      <c r="H73" s="40"/>
      <c r="I73" s="38">
        <f>I74</f>
        <v>0.5</v>
      </c>
      <c r="J73" s="38">
        <f t="shared" si="17"/>
        <v>0</v>
      </c>
      <c r="K73" s="38">
        <f t="shared" si="17"/>
        <v>0</v>
      </c>
    </row>
    <row r="74" spans="1:12" ht="31.5" x14ac:dyDescent="0.25">
      <c r="A74" s="47" t="s">
        <v>216</v>
      </c>
      <c r="B74" s="81" t="s">
        <v>25</v>
      </c>
      <c r="C74" s="81" t="s">
        <v>200</v>
      </c>
      <c r="D74" s="5" t="s">
        <v>215</v>
      </c>
      <c r="E74" s="5" t="s">
        <v>31</v>
      </c>
      <c r="F74" s="5" t="s">
        <v>33</v>
      </c>
      <c r="G74" s="5" t="s">
        <v>217</v>
      </c>
      <c r="H74" s="40"/>
      <c r="I74" s="38">
        <f>I75</f>
        <v>0.5</v>
      </c>
      <c r="J74" s="38">
        <f t="shared" si="17"/>
        <v>0</v>
      </c>
      <c r="K74" s="38">
        <f t="shared" si="17"/>
        <v>0</v>
      </c>
    </row>
    <row r="75" spans="1:12" ht="31.5" x14ac:dyDescent="0.25">
      <c r="A75" s="47" t="s">
        <v>93</v>
      </c>
      <c r="B75" s="81" t="s">
        <v>25</v>
      </c>
      <c r="C75" s="81" t="s">
        <v>200</v>
      </c>
      <c r="D75" s="5" t="s">
        <v>215</v>
      </c>
      <c r="E75" s="5" t="s">
        <v>31</v>
      </c>
      <c r="F75" s="5" t="s">
        <v>33</v>
      </c>
      <c r="G75" s="5" t="s">
        <v>217</v>
      </c>
      <c r="H75" s="40" t="s">
        <v>95</v>
      </c>
      <c r="I75" s="38">
        <f>I76</f>
        <v>0.5</v>
      </c>
      <c r="J75" s="38">
        <f t="shared" si="17"/>
        <v>0</v>
      </c>
      <c r="K75" s="38">
        <f t="shared" si="17"/>
        <v>0</v>
      </c>
    </row>
    <row r="76" spans="1:12" ht="31.5" x14ac:dyDescent="0.25">
      <c r="A76" s="47" t="s">
        <v>94</v>
      </c>
      <c r="B76" s="81" t="s">
        <v>25</v>
      </c>
      <c r="C76" s="81" t="s">
        <v>200</v>
      </c>
      <c r="D76" s="5" t="s">
        <v>215</v>
      </c>
      <c r="E76" s="5" t="s">
        <v>31</v>
      </c>
      <c r="F76" s="5" t="s">
        <v>33</v>
      </c>
      <c r="G76" s="5" t="s">
        <v>217</v>
      </c>
      <c r="H76" s="40" t="s">
        <v>96</v>
      </c>
      <c r="I76" s="38">
        <f>'Прил 2'!J77</f>
        <v>0.5</v>
      </c>
      <c r="J76" s="38">
        <f>'Прил 2'!K77</f>
        <v>0</v>
      </c>
      <c r="K76" s="38">
        <f>'Прил 2'!L77</f>
        <v>0</v>
      </c>
    </row>
    <row r="77" spans="1:12" x14ac:dyDescent="0.25">
      <c r="A77" s="95" t="s">
        <v>49</v>
      </c>
      <c r="B77" s="102" t="s">
        <v>14</v>
      </c>
      <c r="C77" s="102"/>
      <c r="D77" s="90"/>
      <c r="E77" s="90"/>
      <c r="F77" s="90"/>
      <c r="G77" s="90"/>
      <c r="H77" s="90"/>
      <c r="I77" s="87">
        <f>I78+I87</f>
        <v>1356.4</v>
      </c>
      <c r="J77" s="87">
        <f t="shared" ref="J77:K77" si="18">J78</f>
        <v>783.5</v>
      </c>
      <c r="K77" s="87">
        <f t="shared" si="18"/>
        <v>1044.2</v>
      </c>
    </row>
    <row r="78" spans="1:12" x14ac:dyDescent="0.25">
      <c r="A78" s="95" t="s">
        <v>50</v>
      </c>
      <c r="B78" s="90" t="s">
        <v>14</v>
      </c>
      <c r="C78" s="90" t="s">
        <v>26</v>
      </c>
      <c r="D78" s="107"/>
      <c r="E78" s="107"/>
      <c r="F78" s="107"/>
      <c r="G78" s="107"/>
      <c r="H78" s="90"/>
      <c r="I78" s="87">
        <f>I79+I83</f>
        <v>756.4</v>
      </c>
      <c r="J78" s="87">
        <f t="shared" ref="J78:K78" si="19">J79+J83</f>
        <v>783.5</v>
      </c>
      <c r="K78" s="87">
        <f t="shared" si="19"/>
        <v>1044.2</v>
      </c>
    </row>
    <row r="79" spans="1:12" ht="47.25" x14ac:dyDescent="0.25">
      <c r="A79" s="46" t="s">
        <v>159</v>
      </c>
      <c r="B79" s="41" t="s">
        <v>14</v>
      </c>
      <c r="C79" s="41" t="s">
        <v>26</v>
      </c>
      <c r="D79" s="41" t="s">
        <v>28</v>
      </c>
      <c r="E79" s="41"/>
      <c r="F79" s="41"/>
      <c r="G79" s="41"/>
      <c r="H79" s="5"/>
      <c r="I79" s="38">
        <f>I80</f>
        <v>731.4</v>
      </c>
      <c r="J79" s="38">
        <f t="shared" ref="J79:K79" si="20">J80</f>
        <v>783.5</v>
      </c>
      <c r="K79" s="38">
        <f t="shared" si="20"/>
        <v>1044.2</v>
      </c>
      <c r="L79" s="127"/>
    </row>
    <row r="80" spans="1:12" ht="183.75" customHeight="1" x14ac:dyDescent="0.25">
      <c r="A80" s="196" t="s">
        <v>219</v>
      </c>
      <c r="B80" s="41" t="s">
        <v>14</v>
      </c>
      <c r="C80" s="41" t="s">
        <v>26</v>
      </c>
      <c r="D80" s="41" t="s">
        <v>28</v>
      </c>
      <c r="E80" s="41" t="s">
        <v>31</v>
      </c>
      <c r="F80" s="41" t="s">
        <v>33</v>
      </c>
      <c r="G80" s="41" t="s">
        <v>225</v>
      </c>
      <c r="H80" s="5"/>
      <c r="I80" s="38">
        <f t="shared" ref="I80:K81" si="21">I81</f>
        <v>731.4</v>
      </c>
      <c r="J80" s="38">
        <f t="shared" si="21"/>
        <v>783.5</v>
      </c>
      <c r="K80" s="38">
        <f t="shared" si="21"/>
        <v>1044.2</v>
      </c>
      <c r="L80" s="127"/>
    </row>
    <row r="81" spans="1:11" ht="31.5" x14ac:dyDescent="0.25">
      <c r="A81" s="47" t="s">
        <v>93</v>
      </c>
      <c r="B81" s="41" t="s">
        <v>14</v>
      </c>
      <c r="C81" s="41" t="s">
        <v>26</v>
      </c>
      <c r="D81" s="41" t="s">
        <v>28</v>
      </c>
      <c r="E81" s="41" t="s">
        <v>31</v>
      </c>
      <c r="F81" s="41" t="s">
        <v>33</v>
      </c>
      <c r="G81" s="41" t="s">
        <v>225</v>
      </c>
      <c r="H81" s="5" t="s">
        <v>95</v>
      </c>
      <c r="I81" s="38">
        <f t="shared" si="21"/>
        <v>731.4</v>
      </c>
      <c r="J81" s="38">
        <f t="shared" si="21"/>
        <v>783.5</v>
      </c>
      <c r="K81" s="38">
        <f t="shared" si="21"/>
        <v>1044.2</v>
      </c>
    </row>
    <row r="82" spans="1:11" ht="31.5" x14ac:dyDescent="0.25">
      <c r="A82" s="47" t="s">
        <v>94</v>
      </c>
      <c r="B82" s="41" t="s">
        <v>14</v>
      </c>
      <c r="C82" s="41" t="s">
        <v>26</v>
      </c>
      <c r="D82" s="41" t="s">
        <v>28</v>
      </c>
      <c r="E82" s="41" t="s">
        <v>31</v>
      </c>
      <c r="F82" s="41" t="s">
        <v>33</v>
      </c>
      <c r="G82" s="41" t="s">
        <v>225</v>
      </c>
      <c r="H82" s="5" t="s">
        <v>96</v>
      </c>
      <c r="I82" s="38">
        <f>'Прил 2'!J83</f>
        <v>731.4</v>
      </c>
      <c r="J82" s="38">
        <f>'Прил 2'!K83</f>
        <v>783.5</v>
      </c>
      <c r="K82" s="38">
        <f>'Прил 2'!L83</f>
        <v>1044.2</v>
      </c>
    </row>
    <row r="83" spans="1:11" ht="78.75" x14ac:dyDescent="0.25">
      <c r="A83" s="63" t="s">
        <v>201</v>
      </c>
      <c r="B83" s="5" t="s">
        <v>14</v>
      </c>
      <c r="C83" s="5" t="s">
        <v>26</v>
      </c>
      <c r="D83" s="5" t="s">
        <v>200</v>
      </c>
      <c r="E83" s="5"/>
      <c r="F83" s="5"/>
      <c r="G83" s="41" t="s">
        <v>225</v>
      </c>
      <c r="H83" s="5"/>
      <c r="I83" s="38">
        <f>I84</f>
        <v>25</v>
      </c>
      <c r="J83" s="38">
        <f t="shared" ref="J83:K84" si="22">J84</f>
        <v>0</v>
      </c>
      <c r="K83" s="38">
        <f t="shared" si="22"/>
        <v>0</v>
      </c>
    </row>
    <row r="84" spans="1:11" ht="189" x14ac:dyDescent="0.25">
      <c r="A84" s="196" t="s">
        <v>219</v>
      </c>
      <c r="B84" s="41" t="s">
        <v>14</v>
      </c>
      <c r="C84" s="41" t="s">
        <v>26</v>
      </c>
      <c r="D84" s="41" t="s">
        <v>200</v>
      </c>
      <c r="E84" s="41" t="s">
        <v>31</v>
      </c>
      <c r="F84" s="41" t="s">
        <v>13</v>
      </c>
      <c r="G84" s="41" t="s">
        <v>225</v>
      </c>
      <c r="H84" s="5"/>
      <c r="I84" s="38">
        <f>I85</f>
        <v>25</v>
      </c>
      <c r="J84" s="38">
        <f t="shared" si="22"/>
        <v>0</v>
      </c>
      <c r="K84" s="38">
        <f t="shared" si="22"/>
        <v>0</v>
      </c>
    </row>
    <row r="85" spans="1:11" ht="31.5" x14ac:dyDescent="0.25">
      <c r="A85" s="47" t="s">
        <v>93</v>
      </c>
      <c r="B85" s="41" t="s">
        <v>14</v>
      </c>
      <c r="C85" s="41" t="s">
        <v>26</v>
      </c>
      <c r="D85" s="41" t="s">
        <v>200</v>
      </c>
      <c r="E85" s="41" t="s">
        <v>31</v>
      </c>
      <c r="F85" s="41" t="s">
        <v>13</v>
      </c>
      <c r="G85" s="41" t="s">
        <v>225</v>
      </c>
      <c r="H85" s="5" t="s">
        <v>95</v>
      </c>
      <c r="I85" s="38">
        <f>I86</f>
        <v>25</v>
      </c>
      <c r="J85" s="38">
        <f t="shared" ref="J85:K85" si="23">J86</f>
        <v>0</v>
      </c>
      <c r="K85" s="38">
        <f t="shared" si="23"/>
        <v>0</v>
      </c>
    </row>
    <row r="86" spans="1:11" ht="31.5" x14ac:dyDescent="0.25">
      <c r="A86" s="47" t="s">
        <v>94</v>
      </c>
      <c r="B86" s="41" t="s">
        <v>14</v>
      </c>
      <c r="C86" s="41" t="s">
        <v>26</v>
      </c>
      <c r="D86" s="41" t="s">
        <v>200</v>
      </c>
      <c r="E86" s="41" t="s">
        <v>31</v>
      </c>
      <c r="F86" s="41" t="s">
        <v>13</v>
      </c>
      <c r="G86" s="41" t="s">
        <v>225</v>
      </c>
      <c r="H86" s="5" t="s">
        <v>96</v>
      </c>
      <c r="I86" s="38">
        <f>'Прил 2'!J87</f>
        <v>25</v>
      </c>
      <c r="J86" s="38">
        <f>'Прил 2'!K87</f>
        <v>0</v>
      </c>
      <c r="K86" s="38">
        <f>'Прил 2'!L87</f>
        <v>0</v>
      </c>
    </row>
    <row r="87" spans="1:11" x14ac:dyDescent="0.25">
      <c r="A87" s="201" t="s">
        <v>226</v>
      </c>
      <c r="B87" s="61" t="s">
        <v>14</v>
      </c>
      <c r="C87" s="61" t="s">
        <v>132</v>
      </c>
      <c r="D87" s="41"/>
      <c r="E87" s="41"/>
      <c r="F87" s="41"/>
      <c r="G87" s="41"/>
      <c r="H87" s="5"/>
      <c r="I87" s="87">
        <f>I88</f>
        <v>600</v>
      </c>
      <c r="J87" s="87">
        <f t="shared" ref="J87:K91" si="24">J88</f>
        <v>0</v>
      </c>
      <c r="K87" s="87">
        <f t="shared" si="24"/>
        <v>0</v>
      </c>
    </row>
    <row r="88" spans="1:11" ht="47.25" x14ac:dyDescent="0.25">
      <c r="A88" s="46" t="s">
        <v>153</v>
      </c>
      <c r="B88" s="41" t="s">
        <v>14</v>
      </c>
      <c r="C88" s="41" t="s">
        <v>132</v>
      </c>
      <c r="D88" s="41" t="s">
        <v>44</v>
      </c>
      <c r="E88" s="41"/>
      <c r="F88" s="41"/>
      <c r="G88" s="41"/>
      <c r="H88" s="5"/>
      <c r="I88" s="38">
        <f>I89</f>
        <v>600</v>
      </c>
      <c r="J88" s="38">
        <f t="shared" si="24"/>
        <v>0</v>
      </c>
      <c r="K88" s="38">
        <f t="shared" si="24"/>
        <v>0</v>
      </c>
    </row>
    <row r="89" spans="1:11" ht="47.25" x14ac:dyDescent="0.25">
      <c r="A89" s="100" t="s">
        <v>154</v>
      </c>
      <c r="B89" s="41" t="s">
        <v>14</v>
      </c>
      <c r="C89" s="41" t="s">
        <v>132</v>
      </c>
      <c r="D89" s="41" t="s">
        <v>44</v>
      </c>
      <c r="E89" s="41" t="s">
        <v>20</v>
      </c>
      <c r="F89" s="41"/>
      <c r="G89" s="41"/>
      <c r="H89" s="5"/>
      <c r="I89" s="38">
        <f>I90</f>
        <v>600</v>
      </c>
      <c r="J89" s="38">
        <f t="shared" si="24"/>
        <v>0</v>
      </c>
      <c r="K89" s="38">
        <f t="shared" si="24"/>
        <v>0</v>
      </c>
    </row>
    <row r="90" spans="1:11" ht="94.5" x14ac:dyDescent="0.25">
      <c r="A90" s="100" t="s">
        <v>227</v>
      </c>
      <c r="B90" s="41" t="s">
        <v>14</v>
      </c>
      <c r="C90" s="41" t="s">
        <v>132</v>
      </c>
      <c r="D90" s="41" t="s">
        <v>44</v>
      </c>
      <c r="E90" s="41" t="s">
        <v>20</v>
      </c>
      <c r="F90" s="41" t="s">
        <v>33</v>
      </c>
      <c r="G90" s="41" t="s">
        <v>228</v>
      </c>
      <c r="H90" s="5"/>
      <c r="I90" s="38">
        <f>I91</f>
        <v>600</v>
      </c>
      <c r="J90" s="38">
        <f t="shared" si="24"/>
        <v>0</v>
      </c>
      <c r="K90" s="38">
        <f t="shared" si="24"/>
        <v>0</v>
      </c>
    </row>
    <row r="91" spans="1:11" ht="31.5" x14ac:dyDescent="0.25">
      <c r="A91" s="47" t="s">
        <v>93</v>
      </c>
      <c r="B91" s="41" t="s">
        <v>14</v>
      </c>
      <c r="C91" s="41" t="s">
        <v>132</v>
      </c>
      <c r="D91" s="41" t="s">
        <v>44</v>
      </c>
      <c r="E91" s="41" t="s">
        <v>20</v>
      </c>
      <c r="F91" s="41" t="s">
        <v>33</v>
      </c>
      <c r="G91" s="41" t="s">
        <v>228</v>
      </c>
      <c r="H91" s="5" t="s">
        <v>95</v>
      </c>
      <c r="I91" s="38">
        <f>I92</f>
        <v>600</v>
      </c>
      <c r="J91" s="38">
        <f t="shared" si="24"/>
        <v>0</v>
      </c>
      <c r="K91" s="38">
        <f t="shared" si="24"/>
        <v>0</v>
      </c>
    </row>
    <row r="92" spans="1:11" ht="31.5" x14ac:dyDescent="0.25">
      <c r="A92" s="47" t="s">
        <v>94</v>
      </c>
      <c r="B92" s="41" t="s">
        <v>14</v>
      </c>
      <c r="C92" s="41" t="s">
        <v>132</v>
      </c>
      <c r="D92" s="41" t="s">
        <v>44</v>
      </c>
      <c r="E92" s="41" t="s">
        <v>20</v>
      </c>
      <c r="F92" s="41" t="s">
        <v>33</v>
      </c>
      <c r="G92" s="41" t="s">
        <v>228</v>
      </c>
      <c r="H92" s="5" t="s">
        <v>96</v>
      </c>
      <c r="I92" s="38">
        <f>'Прил 2'!J93</f>
        <v>600</v>
      </c>
      <c r="J92" s="38">
        <f>'Прил 2'!K93</f>
        <v>0</v>
      </c>
      <c r="K92" s="38">
        <f>'Прил 2'!L93</f>
        <v>0</v>
      </c>
    </row>
    <row r="93" spans="1:11" x14ac:dyDescent="0.25">
      <c r="A93" s="95" t="s">
        <v>17</v>
      </c>
      <c r="B93" s="90" t="s">
        <v>16</v>
      </c>
      <c r="C93" s="90"/>
      <c r="D93" s="90"/>
      <c r="E93" s="90"/>
      <c r="F93" s="90"/>
      <c r="G93" s="37"/>
      <c r="H93" s="37"/>
      <c r="I93" s="87">
        <f>I94+I100</f>
        <v>146.19999999999999</v>
      </c>
      <c r="J93" s="87">
        <f>J94+J100</f>
        <v>86</v>
      </c>
      <c r="K93" s="87">
        <f>K94+K100</f>
        <v>40</v>
      </c>
    </row>
    <row r="94" spans="1:11" x14ac:dyDescent="0.25">
      <c r="A94" s="95" t="s">
        <v>51</v>
      </c>
      <c r="B94" s="90" t="s">
        <v>16</v>
      </c>
      <c r="C94" s="90" t="s">
        <v>24</v>
      </c>
      <c r="D94" s="90"/>
      <c r="E94" s="90"/>
      <c r="F94" s="90"/>
      <c r="G94" s="86"/>
      <c r="H94" s="86"/>
      <c r="I94" s="87">
        <f>I95</f>
        <v>30</v>
      </c>
      <c r="J94" s="87">
        <f t="shared" ref="J94:K94" si="25">J95</f>
        <v>30</v>
      </c>
      <c r="K94" s="87">
        <f t="shared" si="25"/>
        <v>30</v>
      </c>
    </row>
    <row r="95" spans="1:11" ht="47.25" x14ac:dyDescent="0.25">
      <c r="A95" s="65" t="s">
        <v>153</v>
      </c>
      <c r="B95" s="5" t="s">
        <v>16</v>
      </c>
      <c r="C95" s="5" t="s">
        <v>24</v>
      </c>
      <c r="D95" s="5" t="s">
        <v>44</v>
      </c>
      <c r="E95" s="90"/>
      <c r="F95" s="90"/>
      <c r="G95" s="86"/>
      <c r="H95" s="86"/>
      <c r="I95" s="38">
        <f>I96</f>
        <v>30</v>
      </c>
      <c r="J95" s="38">
        <f t="shared" ref="J95:K98" si="26">J96</f>
        <v>30</v>
      </c>
      <c r="K95" s="38">
        <f t="shared" si="26"/>
        <v>30</v>
      </c>
    </row>
    <row r="96" spans="1:11" ht="47.25" x14ac:dyDescent="0.25">
      <c r="A96" s="65" t="s">
        <v>154</v>
      </c>
      <c r="B96" s="5" t="s">
        <v>16</v>
      </c>
      <c r="C96" s="5" t="s">
        <v>24</v>
      </c>
      <c r="D96" s="5" t="s">
        <v>44</v>
      </c>
      <c r="E96" s="5" t="s">
        <v>20</v>
      </c>
      <c r="F96" s="5"/>
      <c r="G96" s="37"/>
      <c r="H96" s="37"/>
      <c r="I96" s="38">
        <f>I97</f>
        <v>30</v>
      </c>
      <c r="J96" s="38">
        <f t="shared" si="26"/>
        <v>30</v>
      </c>
      <c r="K96" s="38">
        <f t="shared" si="26"/>
        <v>30</v>
      </c>
    </row>
    <row r="97" spans="1:12" ht="63" x14ac:dyDescent="0.25">
      <c r="A97" s="63" t="s">
        <v>229</v>
      </c>
      <c r="B97" s="5" t="s">
        <v>16</v>
      </c>
      <c r="C97" s="5" t="s">
        <v>24</v>
      </c>
      <c r="D97" s="5">
        <v>89</v>
      </c>
      <c r="E97" s="5">
        <v>1</v>
      </c>
      <c r="F97" s="5" t="s">
        <v>33</v>
      </c>
      <c r="G97" s="5" t="s">
        <v>191</v>
      </c>
      <c r="H97" s="40"/>
      <c r="I97" s="38">
        <f>I98</f>
        <v>30</v>
      </c>
      <c r="J97" s="38">
        <f t="shared" si="26"/>
        <v>30</v>
      </c>
      <c r="K97" s="38">
        <f t="shared" si="26"/>
        <v>30</v>
      </c>
    </row>
    <row r="98" spans="1:12" ht="31.5" x14ac:dyDescent="0.25">
      <c r="A98" s="47" t="s">
        <v>93</v>
      </c>
      <c r="B98" s="5" t="s">
        <v>16</v>
      </c>
      <c r="C98" s="5" t="s">
        <v>24</v>
      </c>
      <c r="D98" s="5">
        <v>89</v>
      </c>
      <c r="E98" s="5">
        <v>1</v>
      </c>
      <c r="F98" s="5" t="s">
        <v>33</v>
      </c>
      <c r="G98" s="5" t="s">
        <v>191</v>
      </c>
      <c r="H98" s="40" t="s">
        <v>95</v>
      </c>
      <c r="I98" s="38">
        <f>I99</f>
        <v>30</v>
      </c>
      <c r="J98" s="38">
        <f t="shared" si="26"/>
        <v>30</v>
      </c>
      <c r="K98" s="38">
        <f t="shared" si="26"/>
        <v>30</v>
      </c>
    </row>
    <row r="99" spans="1:12" ht="31.5" x14ac:dyDescent="0.25">
      <c r="A99" s="47" t="s">
        <v>94</v>
      </c>
      <c r="B99" s="5" t="s">
        <v>16</v>
      </c>
      <c r="C99" s="5" t="s">
        <v>24</v>
      </c>
      <c r="D99" s="5">
        <v>89</v>
      </c>
      <c r="E99" s="5">
        <v>1</v>
      </c>
      <c r="F99" s="5" t="s">
        <v>33</v>
      </c>
      <c r="G99" s="5" t="s">
        <v>191</v>
      </c>
      <c r="H99" s="40" t="s">
        <v>96</v>
      </c>
      <c r="I99" s="38">
        <f>'Прил 2'!J100</f>
        <v>30</v>
      </c>
      <c r="J99" s="38">
        <f>'Прил 2'!K100</f>
        <v>30</v>
      </c>
      <c r="K99" s="38">
        <f>'Прил 2'!L100</f>
        <v>30</v>
      </c>
    </row>
    <row r="100" spans="1:12" x14ac:dyDescent="0.25">
      <c r="A100" s="95" t="s">
        <v>52</v>
      </c>
      <c r="B100" s="90" t="s">
        <v>16</v>
      </c>
      <c r="C100" s="90" t="s">
        <v>25</v>
      </c>
      <c r="D100" s="90"/>
      <c r="E100" s="90"/>
      <c r="F100" s="98"/>
      <c r="G100" s="86"/>
      <c r="H100" s="86"/>
      <c r="I100" s="87">
        <f>I101</f>
        <v>116.2</v>
      </c>
      <c r="J100" s="87">
        <f t="shared" ref="J100:K100" si="27">J101</f>
        <v>56</v>
      </c>
      <c r="K100" s="87">
        <f t="shared" si="27"/>
        <v>10</v>
      </c>
    </row>
    <row r="101" spans="1:12" ht="47.25" x14ac:dyDescent="0.25">
      <c r="A101" s="65" t="s">
        <v>153</v>
      </c>
      <c r="B101" s="5" t="s">
        <v>16</v>
      </c>
      <c r="C101" s="5" t="s">
        <v>25</v>
      </c>
      <c r="D101" s="5" t="s">
        <v>44</v>
      </c>
      <c r="E101" s="5"/>
      <c r="F101" s="128"/>
      <c r="G101" s="37"/>
      <c r="H101" s="37"/>
      <c r="I101" s="38">
        <f>I102</f>
        <v>116.2</v>
      </c>
      <c r="J101" s="38">
        <f t="shared" ref="J101:K101" si="28">J102</f>
        <v>56</v>
      </c>
      <c r="K101" s="38">
        <f t="shared" si="28"/>
        <v>10</v>
      </c>
    </row>
    <row r="102" spans="1:12" ht="47.25" x14ac:dyDescent="0.25">
      <c r="A102" s="65" t="s">
        <v>154</v>
      </c>
      <c r="B102" s="5" t="s">
        <v>16</v>
      </c>
      <c r="C102" s="5" t="s">
        <v>25</v>
      </c>
      <c r="D102" s="5" t="s">
        <v>44</v>
      </c>
      <c r="E102" s="72">
        <v>1</v>
      </c>
      <c r="F102" s="128"/>
      <c r="G102" s="37"/>
      <c r="H102" s="37"/>
      <c r="I102" s="38">
        <f>I103+I106</f>
        <v>116.2</v>
      </c>
      <c r="J102" s="38">
        <f t="shared" ref="J102:K102" si="29">J103+J106</f>
        <v>56</v>
      </c>
      <c r="K102" s="38">
        <f t="shared" si="29"/>
        <v>10</v>
      </c>
    </row>
    <row r="103" spans="1:12" x14ac:dyDescent="0.25">
      <c r="A103" s="47" t="s">
        <v>53</v>
      </c>
      <c r="B103" s="5" t="s">
        <v>16</v>
      </c>
      <c r="C103" s="5" t="s">
        <v>25</v>
      </c>
      <c r="D103" s="5" t="s">
        <v>44</v>
      </c>
      <c r="E103" s="72">
        <v>1</v>
      </c>
      <c r="F103" s="41" t="s">
        <v>33</v>
      </c>
      <c r="G103" s="72">
        <v>43010</v>
      </c>
      <c r="H103" s="37"/>
      <c r="I103" s="38">
        <f>I104</f>
        <v>50</v>
      </c>
      <c r="J103" s="38">
        <f t="shared" ref="J103:K104" si="30">J104</f>
        <v>30</v>
      </c>
      <c r="K103" s="38">
        <f t="shared" si="30"/>
        <v>5</v>
      </c>
    </row>
    <row r="104" spans="1:12" ht="31.5" x14ac:dyDescent="0.25">
      <c r="A104" s="47" t="s">
        <v>93</v>
      </c>
      <c r="B104" s="5" t="s">
        <v>16</v>
      </c>
      <c r="C104" s="5" t="s">
        <v>25</v>
      </c>
      <c r="D104" s="5" t="s">
        <v>44</v>
      </c>
      <c r="E104" s="72">
        <v>1</v>
      </c>
      <c r="F104" s="41" t="s">
        <v>33</v>
      </c>
      <c r="G104" s="72">
        <v>43010</v>
      </c>
      <c r="H104" s="72">
        <v>200</v>
      </c>
      <c r="I104" s="38">
        <f>I105</f>
        <v>50</v>
      </c>
      <c r="J104" s="38">
        <f t="shared" si="30"/>
        <v>30</v>
      </c>
      <c r="K104" s="38">
        <f t="shared" si="30"/>
        <v>5</v>
      </c>
    </row>
    <row r="105" spans="1:12" ht="31.5" x14ac:dyDescent="0.25">
      <c r="A105" s="47" t="s">
        <v>94</v>
      </c>
      <c r="B105" s="5" t="s">
        <v>16</v>
      </c>
      <c r="C105" s="5" t="s">
        <v>25</v>
      </c>
      <c r="D105" s="5" t="s">
        <v>44</v>
      </c>
      <c r="E105" s="72">
        <v>1</v>
      </c>
      <c r="F105" s="41" t="s">
        <v>33</v>
      </c>
      <c r="G105" s="72">
        <v>43010</v>
      </c>
      <c r="H105" s="72">
        <v>240</v>
      </c>
      <c r="I105" s="38">
        <f>'Прил 2'!J106</f>
        <v>50</v>
      </c>
      <c r="J105" s="38">
        <f>'Прил 2'!K106</f>
        <v>30</v>
      </c>
      <c r="K105" s="38">
        <f>'Прил 2'!L106</f>
        <v>5</v>
      </c>
    </row>
    <row r="106" spans="1:12" x14ac:dyDescent="0.25">
      <c r="A106" s="47" t="s">
        <v>130</v>
      </c>
      <c r="B106" s="5" t="s">
        <v>16</v>
      </c>
      <c r="C106" s="5" t="s">
        <v>25</v>
      </c>
      <c r="D106" s="5" t="s">
        <v>44</v>
      </c>
      <c r="E106" s="72">
        <v>1</v>
      </c>
      <c r="F106" s="41" t="s">
        <v>33</v>
      </c>
      <c r="G106" s="72">
        <v>43040</v>
      </c>
      <c r="H106" s="37"/>
      <c r="I106" s="38">
        <f>I107</f>
        <v>66.2</v>
      </c>
      <c r="J106" s="38">
        <f t="shared" ref="J106:K107" si="31">J107</f>
        <v>26</v>
      </c>
      <c r="K106" s="38">
        <f t="shared" si="31"/>
        <v>5</v>
      </c>
    </row>
    <row r="107" spans="1:12" ht="31.5" x14ac:dyDescent="0.25">
      <c r="A107" s="47" t="s">
        <v>93</v>
      </c>
      <c r="B107" s="5" t="s">
        <v>16</v>
      </c>
      <c r="C107" s="5" t="s">
        <v>25</v>
      </c>
      <c r="D107" s="5" t="s">
        <v>44</v>
      </c>
      <c r="E107" s="72">
        <v>1</v>
      </c>
      <c r="F107" s="41" t="s">
        <v>33</v>
      </c>
      <c r="G107" s="72">
        <v>43040</v>
      </c>
      <c r="H107" s="72">
        <v>200</v>
      </c>
      <c r="I107" s="38">
        <f>I108</f>
        <v>66.2</v>
      </c>
      <c r="J107" s="38">
        <f t="shared" si="31"/>
        <v>26</v>
      </c>
      <c r="K107" s="38">
        <f t="shared" si="31"/>
        <v>5</v>
      </c>
    </row>
    <row r="108" spans="1:12" ht="31.5" x14ac:dyDescent="0.25">
      <c r="A108" s="47" t="s">
        <v>94</v>
      </c>
      <c r="B108" s="5" t="s">
        <v>16</v>
      </c>
      <c r="C108" s="5" t="s">
        <v>25</v>
      </c>
      <c r="D108" s="5" t="s">
        <v>44</v>
      </c>
      <c r="E108" s="72">
        <v>1</v>
      </c>
      <c r="F108" s="41" t="s">
        <v>33</v>
      </c>
      <c r="G108" s="72">
        <v>43040</v>
      </c>
      <c r="H108" s="72">
        <v>240</v>
      </c>
      <c r="I108" s="38">
        <f>'Прил 2'!J109</f>
        <v>66.2</v>
      </c>
      <c r="J108" s="38">
        <f>'Прил 2'!K109</f>
        <v>26</v>
      </c>
      <c r="K108" s="38">
        <f>'Прил 2'!L109</f>
        <v>5</v>
      </c>
    </row>
    <row r="109" spans="1:12" x14ac:dyDescent="0.25">
      <c r="A109" s="95" t="s">
        <v>54</v>
      </c>
      <c r="B109" s="90" t="s">
        <v>27</v>
      </c>
      <c r="C109" s="90"/>
      <c r="D109" s="92"/>
      <c r="E109" s="90"/>
      <c r="F109" s="90"/>
      <c r="G109" s="90"/>
      <c r="H109" s="103"/>
      <c r="I109" s="87">
        <f t="shared" ref="I109:K114" si="32">I110</f>
        <v>300.5</v>
      </c>
      <c r="J109" s="87">
        <f t="shared" si="32"/>
        <v>266.60000000000002</v>
      </c>
      <c r="K109" s="87">
        <f t="shared" si="32"/>
        <v>231.7</v>
      </c>
    </row>
    <row r="110" spans="1:12" x14ac:dyDescent="0.25">
      <c r="A110" s="109" t="s">
        <v>23</v>
      </c>
      <c r="B110" s="90" t="s">
        <v>27</v>
      </c>
      <c r="C110" s="90" t="s">
        <v>13</v>
      </c>
      <c r="D110" s="103"/>
      <c r="E110" s="90"/>
      <c r="F110" s="90"/>
      <c r="G110" s="90"/>
      <c r="H110" s="103"/>
      <c r="I110" s="87">
        <f>I111</f>
        <v>300.5</v>
      </c>
      <c r="J110" s="87">
        <f t="shared" si="32"/>
        <v>266.60000000000002</v>
      </c>
      <c r="K110" s="87">
        <f t="shared" si="32"/>
        <v>231.7</v>
      </c>
    </row>
    <row r="111" spans="1:12" ht="47.25" x14ac:dyDescent="0.25">
      <c r="A111" s="65" t="s">
        <v>153</v>
      </c>
      <c r="B111" s="5" t="s">
        <v>27</v>
      </c>
      <c r="C111" s="5" t="s">
        <v>13</v>
      </c>
      <c r="D111" s="5">
        <v>89</v>
      </c>
      <c r="E111" s="5"/>
      <c r="F111" s="5"/>
      <c r="G111" s="5"/>
      <c r="H111" s="40"/>
      <c r="I111" s="38">
        <f>I112</f>
        <v>300.5</v>
      </c>
      <c r="J111" s="38">
        <f t="shared" si="32"/>
        <v>266.60000000000002</v>
      </c>
      <c r="K111" s="38">
        <f t="shared" si="32"/>
        <v>231.7</v>
      </c>
      <c r="L111" s="125"/>
    </row>
    <row r="112" spans="1:12" ht="47.25" x14ac:dyDescent="0.25">
      <c r="A112" s="65" t="s">
        <v>154</v>
      </c>
      <c r="B112" s="5" t="s">
        <v>27</v>
      </c>
      <c r="C112" s="5" t="s">
        <v>13</v>
      </c>
      <c r="D112" s="5">
        <v>89</v>
      </c>
      <c r="E112" s="5">
        <v>1</v>
      </c>
      <c r="F112" s="5"/>
      <c r="G112" s="5"/>
      <c r="H112" s="40"/>
      <c r="I112" s="38">
        <f>I113</f>
        <v>300.5</v>
      </c>
      <c r="J112" s="38">
        <f t="shared" si="32"/>
        <v>266.60000000000002</v>
      </c>
      <c r="K112" s="38">
        <f t="shared" si="32"/>
        <v>231.7</v>
      </c>
      <c r="L112" s="125"/>
    </row>
    <row r="113" spans="1:11" x14ac:dyDescent="0.25">
      <c r="A113" s="65" t="s">
        <v>88</v>
      </c>
      <c r="B113" s="110" t="s">
        <v>27</v>
      </c>
      <c r="C113" s="110" t="s">
        <v>13</v>
      </c>
      <c r="D113" s="69">
        <v>89</v>
      </c>
      <c r="E113" s="41">
        <v>1</v>
      </c>
      <c r="F113" s="41" t="s">
        <v>33</v>
      </c>
      <c r="G113" s="41" t="s">
        <v>56</v>
      </c>
      <c r="H113" s="69"/>
      <c r="I113" s="38">
        <f t="shared" si="32"/>
        <v>300.5</v>
      </c>
      <c r="J113" s="38">
        <f t="shared" si="32"/>
        <v>266.60000000000002</v>
      </c>
      <c r="K113" s="38">
        <f t="shared" si="32"/>
        <v>231.7</v>
      </c>
    </row>
    <row r="114" spans="1:11" x14ac:dyDescent="0.25">
      <c r="A114" s="65" t="s">
        <v>89</v>
      </c>
      <c r="B114" s="110" t="s">
        <v>27</v>
      </c>
      <c r="C114" s="110" t="s">
        <v>13</v>
      </c>
      <c r="D114" s="69">
        <v>89</v>
      </c>
      <c r="E114" s="41">
        <v>1</v>
      </c>
      <c r="F114" s="41" t="s">
        <v>33</v>
      </c>
      <c r="G114" s="41" t="s">
        <v>56</v>
      </c>
      <c r="H114" s="69" t="s">
        <v>91</v>
      </c>
      <c r="I114" s="38">
        <f t="shared" si="32"/>
        <v>300.5</v>
      </c>
      <c r="J114" s="38">
        <f t="shared" si="32"/>
        <v>266.60000000000002</v>
      </c>
      <c r="K114" s="38">
        <f t="shared" si="32"/>
        <v>231.7</v>
      </c>
    </row>
    <row r="115" spans="1:11" x14ac:dyDescent="0.25">
      <c r="A115" s="65" t="s">
        <v>90</v>
      </c>
      <c r="B115" s="110" t="s">
        <v>27</v>
      </c>
      <c r="C115" s="110" t="s">
        <v>13</v>
      </c>
      <c r="D115" s="69">
        <v>89</v>
      </c>
      <c r="E115" s="41">
        <v>1</v>
      </c>
      <c r="F115" s="41" t="s">
        <v>33</v>
      </c>
      <c r="G115" s="41" t="s">
        <v>56</v>
      </c>
      <c r="H115" s="69" t="s">
        <v>92</v>
      </c>
      <c r="I115" s="38">
        <f>'Прил 2'!J116</f>
        <v>300.5</v>
      </c>
      <c r="J115" s="38">
        <f>'Прил 2'!K116</f>
        <v>266.60000000000002</v>
      </c>
      <c r="K115" s="38">
        <f>'Прил 2'!L116</f>
        <v>231.7</v>
      </c>
    </row>
    <row r="116" spans="1:11" x14ac:dyDescent="0.25">
      <c r="A116" s="91" t="s">
        <v>15</v>
      </c>
      <c r="B116" s="112" t="s">
        <v>28</v>
      </c>
      <c r="C116" s="112"/>
      <c r="D116" s="101"/>
      <c r="E116" s="61"/>
      <c r="F116" s="61"/>
      <c r="G116" s="61"/>
      <c r="H116" s="101"/>
      <c r="I116" s="87">
        <f t="shared" ref="I116:K121" si="33">I117</f>
        <v>3.3</v>
      </c>
      <c r="J116" s="87">
        <f t="shared" si="33"/>
        <v>3.3</v>
      </c>
      <c r="K116" s="87">
        <f t="shared" si="33"/>
        <v>3.3</v>
      </c>
    </row>
    <row r="117" spans="1:11" ht="31.5" x14ac:dyDescent="0.25">
      <c r="A117" s="91" t="s">
        <v>57</v>
      </c>
      <c r="B117" s="61">
        <v>13</v>
      </c>
      <c r="C117" s="61" t="s">
        <v>13</v>
      </c>
      <c r="D117" s="99"/>
      <c r="E117" s="61"/>
      <c r="F117" s="61"/>
      <c r="G117" s="61"/>
      <c r="H117" s="101"/>
      <c r="I117" s="87">
        <f t="shared" si="33"/>
        <v>3.3</v>
      </c>
      <c r="J117" s="87">
        <f t="shared" si="33"/>
        <v>3.3</v>
      </c>
      <c r="K117" s="87">
        <f t="shared" si="33"/>
        <v>3.3</v>
      </c>
    </row>
    <row r="118" spans="1:11" ht="47.25" x14ac:dyDescent="0.25">
      <c r="A118" s="65" t="s">
        <v>153</v>
      </c>
      <c r="B118" s="41" t="s">
        <v>28</v>
      </c>
      <c r="C118" s="41" t="s">
        <v>13</v>
      </c>
      <c r="D118" s="5">
        <v>89</v>
      </c>
      <c r="E118" s="5">
        <v>0</v>
      </c>
      <c r="F118" s="41"/>
      <c r="G118" s="41"/>
      <c r="H118" s="69"/>
      <c r="I118" s="38">
        <f t="shared" si="33"/>
        <v>3.3</v>
      </c>
      <c r="J118" s="38">
        <f t="shared" si="33"/>
        <v>3.3</v>
      </c>
      <c r="K118" s="38">
        <f t="shared" si="33"/>
        <v>3.3</v>
      </c>
    </row>
    <row r="119" spans="1:11" ht="47.25" x14ac:dyDescent="0.25">
      <c r="A119" s="65" t="s">
        <v>154</v>
      </c>
      <c r="B119" s="41" t="s">
        <v>28</v>
      </c>
      <c r="C119" s="41" t="s">
        <v>13</v>
      </c>
      <c r="D119" s="5">
        <v>89</v>
      </c>
      <c r="E119" s="5">
        <v>1</v>
      </c>
      <c r="F119" s="41"/>
      <c r="G119" s="41"/>
      <c r="H119" s="69"/>
      <c r="I119" s="38">
        <f t="shared" si="33"/>
        <v>3.3</v>
      </c>
      <c r="J119" s="38">
        <f t="shared" si="33"/>
        <v>3.3</v>
      </c>
      <c r="K119" s="38">
        <f t="shared" si="33"/>
        <v>3.3</v>
      </c>
    </row>
    <row r="120" spans="1:11" x14ac:dyDescent="0.25">
      <c r="A120" s="47" t="s">
        <v>58</v>
      </c>
      <c r="B120" s="41">
        <v>13</v>
      </c>
      <c r="C120" s="41" t="s">
        <v>13</v>
      </c>
      <c r="D120" s="43">
        <v>89</v>
      </c>
      <c r="E120" s="41">
        <v>1</v>
      </c>
      <c r="F120" s="41" t="s">
        <v>33</v>
      </c>
      <c r="G120" s="41">
        <v>41240</v>
      </c>
      <c r="H120" s="69"/>
      <c r="I120" s="38">
        <f t="shared" si="33"/>
        <v>3.3</v>
      </c>
      <c r="J120" s="38">
        <f t="shared" si="33"/>
        <v>3.3</v>
      </c>
      <c r="K120" s="38">
        <f t="shared" si="33"/>
        <v>3.3</v>
      </c>
    </row>
    <row r="121" spans="1:11" x14ac:dyDescent="0.25">
      <c r="A121" s="47" t="s">
        <v>86</v>
      </c>
      <c r="B121" s="41">
        <v>13</v>
      </c>
      <c r="C121" s="41" t="s">
        <v>13</v>
      </c>
      <c r="D121" s="43">
        <v>89</v>
      </c>
      <c r="E121" s="41">
        <v>1</v>
      </c>
      <c r="F121" s="41" t="s">
        <v>33</v>
      </c>
      <c r="G121" s="41" t="s">
        <v>63</v>
      </c>
      <c r="H121" s="69" t="s">
        <v>87</v>
      </c>
      <c r="I121" s="38">
        <f t="shared" si="33"/>
        <v>3.3</v>
      </c>
      <c r="J121" s="38">
        <f t="shared" si="33"/>
        <v>3.3</v>
      </c>
      <c r="K121" s="38">
        <f t="shared" si="33"/>
        <v>3.3</v>
      </c>
    </row>
    <row r="122" spans="1:11" x14ac:dyDescent="0.25">
      <c r="A122" s="71" t="s">
        <v>59</v>
      </c>
      <c r="B122" s="41">
        <v>13</v>
      </c>
      <c r="C122" s="41" t="s">
        <v>13</v>
      </c>
      <c r="D122" s="43">
        <v>89</v>
      </c>
      <c r="E122" s="41">
        <v>1</v>
      </c>
      <c r="F122" s="41" t="s">
        <v>33</v>
      </c>
      <c r="G122" s="41">
        <v>41240</v>
      </c>
      <c r="H122" s="69">
        <v>730</v>
      </c>
      <c r="I122" s="38">
        <f>'Прил 2'!J123</f>
        <v>3.3</v>
      </c>
      <c r="J122" s="38">
        <f>'Прил 2'!K123</f>
        <v>3.3</v>
      </c>
      <c r="K122" s="38">
        <f>'Прил 2'!L123</f>
        <v>3.3</v>
      </c>
    </row>
    <row r="123" spans="1:11" x14ac:dyDescent="0.25">
      <c r="A123" s="71" t="s">
        <v>218</v>
      </c>
      <c r="B123" s="41" t="s">
        <v>160</v>
      </c>
      <c r="C123" s="41"/>
      <c r="D123" s="43"/>
      <c r="E123" s="41"/>
      <c r="F123" s="41"/>
      <c r="G123" s="41"/>
      <c r="H123" s="69"/>
      <c r="I123" s="38">
        <f t="shared" ref="I123:I128" si="34">I124</f>
        <v>0</v>
      </c>
      <c r="J123" s="38">
        <f t="shared" ref="J123:K127" si="35">J124</f>
        <v>33.9</v>
      </c>
      <c r="K123" s="38">
        <f t="shared" si="35"/>
        <v>68.8</v>
      </c>
    </row>
    <row r="124" spans="1:11" x14ac:dyDescent="0.25">
      <c r="A124" s="71" t="s">
        <v>218</v>
      </c>
      <c r="B124" s="41" t="s">
        <v>160</v>
      </c>
      <c r="C124" s="41">
        <v>99</v>
      </c>
      <c r="D124" s="43"/>
      <c r="E124" s="41"/>
      <c r="F124" s="41"/>
      <c r="G124" s="41"/>
      <c r="H124" s="69"/>
      <c r="I124" s="38">
        <f t="shared" si="34"/>
        <v>0</v>
      </c>
      <c r="J124" s="38">
        <f t="shared" si="35"/>
        <v>33.9</v>
      </c>
      <c r="K124" s="38">
        <f t="shared" si="35"/>
        <v>68.8</v>
      </c>
    </row>
    <row r="125" spans="1:11" ht="47.25" x14ac:dyDescent="0.25">
      <c r="A125" s="65" t="s">
        <v>153</v>
      </c>
      <c r="B125" s="41" t="s">
        <v>160</v>
      </c>
      <c r="C125" s="41">
        <v>99</v>
      </c>
      <c r="D125" s="41" t="s">
        <v>44</v>
      </c>
      <c r="E125" s="41" t="s">
        <v>31</v>
      </c>
      <c r="F125" s="41"/>
      <c r="G125" s="41"/>
      <c r="H125" s="69"/>
      <c r="I125" s="38">
        <f t="shared" si="34"/>
        <v>0</v>
      </c>
      <c r="J125" s="38">
        <f t="shared" si="35"/>
        <v>33.9</v>
      </c>
      <c r="K125" s="38">
        <f t="shared" si="35"/>
        <v>68.8</v>
      </c>
    </row>
    <row r="126" spans="1:11" ht="47.25" x14ac:dyDescent="0.25">
      <c r="A126" s="65" t="s">
        <v>154</v>
      </c>
      <c r="B126" s="41" t="s">
        <v>160</v>
      </c>
      <c r="C126" s="41">
        <v>99</v>
      </c>
      <c r="D126" s="41" t="s">
        <v>44</v>
      </c>
      <c r="E126" s="41" t="s">
        <v>20</v>
      </c>
      <c r="F126" s="41"/>
      <c r="G126" s="41"/>
      <c r="H126" s="69"/>
      <c r="I126" s="38">
        <f t="shared" si="34"/>
        <v>0</v>
      </c>
      <c r="J126" s="38">
        <f t="shared" si="35"/>
        <v>33.9</v>
      </c>
      <c r="K126" s="38">
        <f t="shared" si="35"/>
        <v>68.8</v>
      </c>
    </row>
    <row r="127" spans="1:11" x14ac:dyDescent="0.25">
      <c r="A127" s="71" t="s">
        <v>218</v>
      </c>
      <c r="B127" s="41" t="s">
        <v>160</v>
      </c>
      <c r="C127" s="41">
        <v>99</v>
      </c>
      <c r="D127" s="41" t="s">
        <v>44</v>
      </c>
      <c r="E127" s="41" t="s">
        <v>20</v>
      </c>
      <c r="F127" s="41" t="s">
        <v>33</v>
      </c>
      <c r="G127" s="41" t="s">
        <v>161</v>
      </c>
      <c r="H127" s="41"/>
      <c r="I127" s="38">
        <f t="shared" si="34"/>
        <v>0</v>
      </c>
      <c r="J127" s="38">
        <f t="shared" si="35"/>
        <v>33.9</v>
      </c>
      <c r="K127" s="38">
        <f t="shared" si="35"/>
        <v>68.8</v>
      </c>
    </row>
    <row r="128" spans="1:11" x14ac:dyDescent="0.25">
      <c r="A128" s="71" t="s">
        <v>101</v>
      </c>
      <c r="B128" s="41" t="s">
        <v>160</v>
      </c>
      <c r="C128" s="41">
        <v>99</v>
      </c>
      <c r="D128" s="41" t="s">
        <v>44</v>
      </c>
      <c r="E128" s="41" t="s">
        <v>20</v>
      </c>
      <c r="F128" s="41" t="s">
        <v>33</v>
      </c>
      <c r="G128" s="41" t="s">
        <v>161</v>
      </c>
      <c r="H128" s="41" t="s">
        <v>102</v>
      </c>
      <c r="I128" s="108">
        <f t="shared" si="34"/>
        <v>0</v>
      </c>
      <c r="J128" s="108">
        <f>J129</f>
        <v>33.9</v>
      </c>
      <c r="K128" s="108">
        <f t="shared" ref="K128" si="36">K129</f>
        <v>68.8</v>
      </c>
    </row>
    <row r="129" spans="1:11" x14ac:dyDescent="0.25">
      <c r="A129" s="71" t="s">
        <v>43</v>
      </c>
      <c r="B129" s="41" t="s">
        <v>160</v>
      </c>
      <c r="C129" s="41" t="s">
        <v>160</v>
      </c>
      <c r="D129" s="41" t="s">
        <v>44</v>
      </c>
      <c r="E129" s="41" t="s">
        <v>20</v>
      </c>
      <c r="F129" s="41" t="s">
        <v>33</v>
      </c>
      <c r="G129" s="41" t="s">
        <v>161</v>
      </c>
      <c r="H129" s="41" t="s">
        <v>45</v>
      </c>
      <c r="I129" s="108">
        <f>'Прил 2'!J130</f>
        <v>0</v>
      </c>
      <c r="J129" s="108">
        <f>'Прил 2'!K130</f>
        <v>33.9</v>
      </c>
      <c r="K129" s="108">
        <f>'Прил 2'!L130</f>
        <v>68.8</v>
      </c>
    </row>
  </sheetData>
  <autoFilter ref="A6:K12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41" priority="47" stopIfTrue="1">
      <formula>$F39=""</formula>
    </cfRule>
    <cfRule type="expression" dxfId="40" priority="48" stopIfTrue="1">
      <formula>#REF!&lt;&gt;""</formula>
    </cfRule>
    <cfRule type="expression" dxfId="39" priority="49" stopIfTrue="1">
      <formula>AND($G39="",$F39&lt;&gt;"")</formula>
    </cfRule>
  </conditionalFormatting>
  <conditionalFormatting sqref="B63">
    <cfRule type="expression" dxfId="38" priority="44" stopIfTrue="1">
      <formula>$F63=""</formula>
    </cfRule>
    <cfRule type="expression" dxfId="37" priority="46" stopIfTrue="1">
      <formula>AND($G63="",$F63&lt;&gt;"")</formula>
    </cfRule>
  </conditionalFormatting>
  <conditionalFormatting sqref="A37">
    <cfRule type="expression" dxfId="36" priority="41" stopIfTrue="1">
      <formula>$F37=""</formula>
    </cfRule>
    <cfRule type="expression" dxfId="35" priority="42" stopIfTrue="1">
      <formula>#REF!&lt;&gt;""</formula>
    </cfRule>
    <cfRule type="expression" dxfId="34" priority="43" stopIfTrue="1">
      <formula>AND($G37="",$F37&lt;&gt;"")</formula>
    </cfRule>
  </conditionalFormatting>
  <conditionalFormatting sqref="A103 A106">
    <cfRule type="expression" dxfId="33" priority="35" stopIfTrue="1">
      <formula>$F103=""</formula>
    </cfRule>
    <cfRule type="expression" dxfId="32" priority="37" stopIfTrue="1">
      <formula>AND($G103="",$F103&lt;&gt;"")</formula>
    </cfRule>
  </conditionalFormatting>
  <conditionalFormatting sqref="A106">
    <cfRule type="expression" dxfId="31" priority="32" stopIfTrue="1">
      <formula>$F106=""</formula>
    </cfRule>
    <cfRule type="expression" dxfId="30" priority="34" stopIfTrue="1">
      <formula>AND($G106="",$F106&lt;&gt;"")</formula>
    </cfRule>
  </conditionalFormatting>
  <conditionalFormatting sqref="A37">
    <cfRule type="expression" dxfId="29" priority="29" stopIfTrue="1">
      <formula>$F37=""</formula>
    </cfRule>
    <cfRule type="expression" dxfId="28" priority="30" stopIfTrue="1">
      <formula>#REF!&lt;&gt;""</formula>
    </cfRule>
    <cfRule type="expression" dxfId="27" priority="31" stopIfTrue="1">
      <formula>AND($G37="",$F37&lt;&gt;"")</formula>
    </cfRule>
  </conditionalFormatting>
  <conditionalFormatting sqref="A34">
    <cfRule type="expression" dxfId="26" priority="26" stopIfTrue="1">
      <formula>$F34=""</formula>
    </cfRule>
    <cfRule type="expression" dxfId="25" priority="27" stopIfTrue="1">
      <formula>#REF!&lt;&gt;""</formula>
    </cfRule>
    <cfRule type="expression" dxfId="24" priority="28" stopIfTrue="1">
      <formula>AND($G34="",$F34&lt;&gt;"")</formula>
    </cfRule>
  </conditionalFormatting>
  <conditionalFormatting sqref="F37 E100:E101">
    <cfRule type="expression" dxfId="23" priority="24" stopIfTrue="1">
      <formula>$C37=""</formula>
    </cfRule>
    <cfRule type="expression" dxfId="22" priority="25" stopIfTrue="1">
      <formula>$D37&lt;&gt;""</formula>
    </cfRule>
  </conditionalFormatting>
  <conditionalFormatting sqref="E37">
    <cfRule type="expression" dxfId="21" priority="22" stopIfTrue="1">
      <formula>$C37=""</formula>
    </cfRule>
    <cfRule type="expression" dxfId="20" priority="23" stopIfTrue="1">
      <formula>$D37&lt;&gt;""</formula>
    </cfRule>
  </conditionalFormatting>
  <conditionalFormatting sqref="F100:F102">
    <cfRule type="expression" dxfId="19" priority="15" stopIfTrue="1">
      <formula>$C100=""</formula>
    </cfRule>
    <cfRule type="expression" dxfId="18" priority="16" stopIfTrue="1">
      <formula>$D100&lt;&gt;""</formula>
    </cfRule>
  </conditionalFormatting>
  <conditionalFormatting sqref="F100:F102">
    <cfRule type="expression" dxfId="17" priority="11" stopIfTrue="1">
      <formula>$C100=""</formula>
    </cfRule>
    <cfRule type="expression" dxfId="16" priority="12" stopIfTrue="1">
      <formula>$D100&lt;&gt;""</formula>
    </cfRule>
  </conditionalFormatting>
  <conditionalFormatting sqref="F37">
    <cfRule type="expression" dxfId="15" priority="9" stopIfTrue="1">
      <formula>$C37=""</formula>
    </cfRule>
    <cfRule type="expression" dxfId="14" priority="10" stopIfTrue="1">
      <formula>$D37&lt;&gt;""</formula>
    </cfRule>
  </conditionalFormatting>
  <conditionalFormatting sqref="E37">
    <cfRule type="expression" dxfId="13" priority="7" stopIfTrue="1">
      <formula>$C37=""</formula>
    </cfRule>
    <cfRule type="expression" dxfId="12" priority="8" stopIfTrue="1">
      <formula>$D37&lt;&gt;""</formula>
    </cfRule>
  </conditionalFormatting>
  <conditionalFormatting sqref="A43">
    <cfRule type="expression" dxfId="11" priority="4" stopIfTrue="1">
      <formula>$F43=""</formula>
    </cfRule>
    <cfRule type="expression" dxfId="10" priority="5" stopIfTrue="1">
      <formula>$H43&lt;&gt;""</formula>
    </cfRule>
    <cfRule type="expression" dxfId="9" priority="6" stopIfTrue="1">
      <formula>AND($G43="",$F43&lt;&gt;"")</formula>
    </cfRule>
  </conditionalFormatting>
  <conditionalFormatting sqref="B43">
    <cfRule type="expression" dxfId="8" priority="1" stopIfTrue="1">
      <formula>$F43=""</formula>
    </cfRule>
    <cfRule type="expression" dxfId="7" priority="2" stopIfTrue="1">
      <formula>#REF!&lt;&gt;""</formula>
    </cfRule>
    <cfRule type="expression" dxfId="6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A103 A106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9"/>
  <sheetViews>
    <sheetView view="pageBreakPreview" zoomScaleNormal="100" zoomScaleSheetLayoutView="100" workbookViewId="0">
      <selection activeCell="J1" sqref="A1:L159"/>
    </sheetView>
  </sheetViews>
  <sheetFormatPr defaultColWidth="9.140625" defaultRowHeight="15" x14ac:dyDescent="0.2"/>
  <cols>
    <col min="1" max="1" width="54.85546875" style="227" customWidth="1"/>
    <col min="2" max="8" width="9.140625" style="51"/>
    <col min="9" max="9" width="9.140625" style="51" customWidth="1"/>
    <col min="10" max="10" width="13.7109375" style="51" customWidth="1"/>
    <col min="11" max="11" width="11.7109375" style="51" customWidth="1"/>
    <col min="12" max="12" width="14" style="51" customWidth="1"/>
    <col min="13" max="53" width="9.140625" style="119"/>
    <col min="54" max="16384" width="9.140625" style="51"/>
  </cols>
  <sheetData>
    <row r="1" spans="1:53" ht="130.5" customHeight="1" x14ac:dyDescent="0.25">
      <c r="A1" s="48"/>
      <c r="B1" s="49"/>
      <c r="C1" s="50"/>
      <c r="D1" s="50"/>
      <c r="E1" s="50"/>
      <c r="F1" s="50"/>
      <c r="G1" s="50"/>
      <c r="H1" s="50"/>
      <c r="I1" s="166"/>
      <c r="J1" s="240" t="s">
        <v>236</v>
      </c>
      <c r="K1" s="240"/>
      <c r="L1" s="240"/>
    </row>
    <row r="2" spans="1:53" ht="96" customHeight="1" x14ac:dyDescent="0.35">
      <c r="A2" s="243" t="s">
        <v>237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1"/>
      <c r="N2" s="241"/>
      <c r="O2" s="241"/>
      <c r="P2" s="241"/>
      <c r="Q2" s="241"/>
      <c r="R2" s="241"/>
      <c r="S2" s="241"/>
      <c r="T2" s="241"/>
    </row>
    <row r="3" spans="1:53" ht="15.75" x14ac:dyDescent="0.25">
      <c r="A3" s="234"/>
      <c r="B3" s="234"/>
      <c r="C3" s="234"/>
      <c r="D3" s="234"/>
      <c r="E3" s="234"/>
      <c r="F3" s="234"/>
      <c r="G3" s="234"/>
      <c r="H3" s="234"/>
      <c r="I3" s="234"/>
      <c r="J3" s="234"/>
      <c r="L3" s="78" t="s">
        <v>179</v>
      </c>
    </row>
    <row r="4" spans="1:53" ht="15.75" x14ac:dyDescent="0.2">
      <c r="A4" s="242" t="s">
        <v>9</v>
      </c>
      <c r="B4" s="242" t="s">
        <v>176</v>
      </c>
      <c r="C4" s="242"/>
      <c r="D4" s="242"/>
      <c r="E4" s="242"/>
      <c r="F4" s="242" t="s">
        <v>11</v>
      </c>
      <c r="G4" s="242" t="s">
        <v>10</v>
      </c>
      <c r="H4" s="242" t="s">
        <v>175</v>
      </c>
      <c r="I4" s="242" t="s">
        <v>18</v>
      </c>
      <c r="J4" s="242" t="s">
        <v>60</v>
      </c>
      <c r="K4" s="242"/>
      <c r="L4" s="242"/>
    </row>
    <row r="5" spans="1:53" ht="19.899999999999999" customHeight="1" x14ac:dyDescent="0.2">
      <c r="A5" s="242" t="s">
        <v>178</v>
      </c>
      <c r="B5" s="242" t="s">
        <v>178</v>
      </c>
      <c r="C5" s="242"/>
      <c r="D5" s="242"/>
      <c r="E5" s="242"/>
      <c r="F5" s="242" t="s">
        <v>178</v>
      </c>
      <c r="G5" s="242" t="s">
        <v>178</v>
      </c>
      <c r="H5" s="242" t="s">
        <v>178</v>
      </c>
      <c r="I5" s="242" t="s">
        <v>178</v>
      </c>
      <c r="J5" s="203" t="s">
        <v>184</v>
      </c>
      <c r="K5" s="203" t="s">
        <v>202</v>
      </c>
      <c r="L5" s="203" t="s">
        <v>221</v>
      </c>
    </row>
    <row r="6" spans="1:53" s="204" customFormat="1" ht="15.75" x14ac:dyDescent="0.2">
      <c r="A6" s="52">
        <v>1</v>
      </c>
      <c r="B6" s="53">
        <v>2</v>
      </c>
      <c r="C6" s="53">
        <v>3</v>
      </c>
      <c r="D6" s="53">
        <v>4</v>
      </c>
      <c r="E6" s="54">
        <v>5</v>
      </c>
      <c r="F6" s="53">
        <v>6</v>
      </c>
      <c r="G6" s="55">
        <v>7</v>
      </c>
      <c r="H6" s="53">
        <v>8</v>
      </c>
      <c r="I6" s="53">
        <v>9</v>
      </c>
      <c r="J6" s="56" t="s">
        <v>27</v>
      </c>
      <c r="K6" s="56" t="s">
        <v>41</v>
      </c>
      <c r="L6" s="57" t="s">
        <v>132</v>
      </c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</row>
    <row r="7" spans="1:53" s="206" customFormat="1" ht="19.899999999999999" customHeight="1" x14ac:dyDescent="0.25">
      <c r="A7" s="58" t="s">
        <v>19</v>
      </c>
      <c r="B7" s="59"/>
      <c r="C7" s="59"/>
      <c r="D7" s="59"/>
      <c r="E7" s="60"/>
      <c r="F7" s="61"/>
      <c r="G7" s="62"/>
      <c r="H7" s="59"/>
      <c r="I7" s="59"/>
      <c r="J7" s="164">
        <f>J50+J88+J15+J22+J8+J29+J36+J43</f>
        <v>3106.5000000000005</v>
      </c>
      <c r="K7" s="164">
        <f t="shared" ref="K7:L7" si="0">K50+K88+K15+K22+K8+K29+K36+K43</f>
        <v>2169.1999999999998</v>
      </c>
      <c r="L7" s="164">
        <f t="shared" si="0"/>
        <v>2250.4867599999998</v>
      </c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</row>
    <row r="8" spans="1:53" s="206" customFormat="1" ht="67.5" customHeight="1" x14ac:dyDescent="0.25">
      <c r="A8" s="47" t="s">
        <v>196</v>
      </c>
      <c r="B8" s="5" t="s">
        <v>193</v>
      </c>
      <c r="C8" s="5"/>
      <c r="D8" s="5"/>
      <c r="E8" s="5"/>
      <c r="F8" s="5"/>
      <c r="G8" s="61"/>
      <c r="H8" s="61"/>
      <c r="I8" s="59"/>
      <c r="J8" s="190">
        <f t="shared" ref="J8:J13" si="1">J9</f>
        <v>0.5</v>
      </c>
      <c r="K8" s="190">
        <f t="shared" ref="K8:L13" si="2">K9</f>
        <v>0</v>
      </c>
      <c r="L8" s="190">
        <f t="shared" si="2"/>
        <v>0</v>
      </c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</row>
    <row r="9" spans="1:53" s="206" customFormat="1" ht="23.25" customHeight="1" x14ac:dyDescent="0.25">
      <c r="A9" s="47" t="s">
        <v>194</v>
      </c>
      <c r="B9" s="5" t="s">
        <v>193</v>
      </c>
      <c r="C9" s="5" t="s">
        <v>31</v>
      </c>
      <c r="D9" s="5" t="s">
        <v>33</v>
      </c>
      <c r="E9" s="5" t="s">
        <v>195</v>
      </c>
      <c r="F9" s="5"/>
      <c r="G9" s="61"/>
      <c r="H9" s="61"/>
      <c r="I9" s="59"/>
      <c r="J9" s="190">
        <f t="shared" si="1"/>
        <v>0.5</v>
      </c>
      <c r="K9" s="190">
        <f t="shared" si="2"/>
        <v>0</v>
      </c>
      <c r="L9" s="190">
        <f t="shared" si="2"/>
        <v>0</v>
      </c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</row>
    <row r="10" spans="1:53" s="206" customFormat="1" ht="34.5" customHeight="1" x14ac:dyDescent="0.25">
      <c r="A10" s="47" t="s">
        <v>93</v>
      </c>
      <c r="B10" s="5" t="s">
        <v>193</v>
      </c>
      <c r="C10" s="5" t="s">
        <v>31</v>
      </c>
      <c r="D10" s="5" t="s">
        <v>33</v>
      </c>
      <c r="E10" s="5" t="s">
        <v>195</v>
      </c>
      <c r="F10" s="5" t="s">
        <v>95</v>
      </c>
      <c r="G10" s="61"/>
      <c r="H10" s="61"/>
      <c r="I10" s="59"/>
      <c r="J10" s="190">
        <f t="shared" si="1"/>
        <v>0.5</v>
      </c>
      <c r="K10" s="190">
        <f t="shared" si="2"/>
        <v>0</v>
      </c>
      <c r="L10" s="190">
        <f t="shared" si="2"/>
        <v>0</v>
      </c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</row>
    <row r="11" spans="1:53" s="206" customFormat="1" ht="39.75" customHeight="1" x14ac:dyDescent="0.25">
      <c r="A11" s="47" t="s">
        <v>94</v>
      </c>
      <c r="B11" s="5" t="s">
        <v>193</v>
      </c>
      <c r="C11" s="5" t="s">
        <v>31</v>
      </c>
      <c r="D11" s="5" t="s">
        <v>33</v>
      </c>
      <c r="E11" s="5" t="s">
        <v>195</v>
      </c>
      <c r="F11" s="5" t="s">
        <v>96</v>
      </c>
      <c r="G11" s="61"/>
      <c r="H11" s="61"/>
      <c r="I11" s="59"/>
      <c r="J11" s="190">
        <f t="shared" si="1"/>
        <v>0.5</v>
      </c>
      <c r="K11" s="190">
        <f t="shared" si="2"/>
        <v>0</v>
      </c>
      <c r="L11" s="190">
        <f t="shared" si="2"/>
        <v>0</v>
      </c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</row>
    <row r="12" spans="1:53" s="206" customFormat="1" ht="19.899999999999999" customHeight="1" x14ac:dyDescent="0.25">
      <c r="A12" s="64" t="s">
        <v>12</v>
      </c>
      <c r="B12" s="5" t="s">
        <v>193</v>
      </c>
      <c r="C12" s="5" t="s">
        <v>31</v>
      </c>
      <c r="D12" s="5" t="s">
        <v>33</v>
      </c>
      <c r="E12" s="5" t="s">
        <v>195</v>
      </c>
      <c r="F12" s="5" t="s">
        <v>96</v>
      </c>
      <c r="G12" s="41" t="s">
        <v>13</v>
      </c>
      <c r="H12" s="61"/>
      <c r="I12" s="59"/>
      <c r="J12" s="190">
        <f t="shared" si="1"/>
        <v>0.5</v>
      </c>
      <c r="K12" s="190">
        <f t="shared" si="2"/>
        <v>0</v>
      </c>
      <c r="L12" s="190">
        <f t="shared" si="2"/>
        <v>0</v>
      </c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</row>
    <row r="13" spans="1:53" s="206" customFormat="1" ht="19.899999999999999" customHeight="1" x14ac:dyDescent="0.25">
      <c r="A13" s="64" t="s">
        <v>192</v>
      </c>
      <c r="B13" s="5" t="s">
        <v>193</v>
      </c>
      <c r="C13" s="5" t="s">
        <v>31</v>
      </c>
      <c r="D13" s="5" t="s">
        <v>33</v>
      </c>
      <c r="E13" s="5" t="s">
        <v>195</v>
      </c>
      <c r="F13" s="5" t="s">
        <v>96</v>
      </c>
      <c r="G13" s="41" t="s">
        <v>13</v>
      </c>
      <c r="H13" s="41" t="s">
        <v>28</v>
      </c>
      <c r="I13" s="59"/>
      <c r="J13" s="190">
        <f t="shared" si="1"/>
        <v>0.5</v>
      </c>
      <c r="K13" s="190">
        <f t="shared" si="2"/>
        <v>0</v>
      </c>
      <c r="L13" s="190">
        <f t="shared" si="2"/>
        <v>0</v>
      </c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</row>
    <row r="14" spans="1:53" s="206" customFormat="1" ht="48" customHeight="1" x14ac:dyDescent="0.25">
      <c r="A14" s="207" t="s">
        <v>150</v>
      </c>
      <c r="B14" s="61" t="s">
        <v>193</v>
      </c>
      <c r="C14" s="61" t="s">
        <v>31</v>
      </c>
      <c r="D14" s="61" t="s">
        <v>33</v>
      </c>
      <c r="E14" s="90" t="s">
        <v>195</v>
      </c>
      <c r="F14" s="90" t="s">
        <v>96</v>
      </c>
      <c r="G14" s="208" t="s">
        <v>13</v>
      </c>
      <c r="H14" s="209" t="s">
        <v>28</v>
      </c>
      <c r="I14" s="61" t="s">
        <v>158</v>
      </c>
      <c r="J14" s="210">
        <f>'Прил 2'!J48</f>
        <v>0.5</v>
      </c>
      <c r="K14" s="210">
        <f>'Прил 2'!K48</f>
        <v>0</v>
      </c>
      <c r="L14" s="210">
        <f>'Прил 2'!L48</f>
        <v>0</v>
      </c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</row>
    <row r="15" spans="1:53" s="206" customFormat="1" ht="70.5" customHeight="1" x14ac:dyDescent="0.25">
      <c r="A15" s="47" t="s">
        <v>199</v>
      </c>
      <c r="B15" s="41" t="s">
        <v>41</v>
      </c>
      <c r="C15" s="41"/>
      <c r="D15" s="41"/>
      <c r="E15" s="5"/>
      <c r="F15" s="5"/>
      <c r="G15" s="5"/>
      <c r="H15" s="5"/>
      <c r="I15" s="41"/>
      <c r="J15" s="113">
        <f t="shared" ref="J15:L20" si="3">J16</f>
        <v>2</v>
      </c>
      <c r="K15" s="113">
        <f t="shared" ref="K15:L19" si="4">K16</f>
        <v>0</v>
      </c>
      <c r="L15" s="113">
        <f t="shared" si="4"/>
        <v>0</v>
      </c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</row>
    <row r="16" spans="1:53" s="206" customFormat="1" ht="39" customHeight="1" x14ac:dyDescent="0.25">
      <c r="A16" s="47" t="s">
        <v>197</v>
      </c>
      <c r="B16" s="41" t="s">
        <v>41</v>
      </c>
      <c r="C16" s="41" t="s">
        <v>31</v>
      </c>
      <c r="D16" s="41" t="s">
        <v>33</v>
      </c>
      <c r="E16" s="5" t="s">
        <v>198</v>
      </c>
      <c r="F16" s="5"/>
      <c r="G16" s="5"/>
      <c r="H16" s="5"/>
      <c r="I16" s="41"/>
      <c r="J16" s="113">
        <f t="shared" si="3"/>
        <v>2</v>
      </c>
      <c r="K16" s="113">
        <f t="shared" si="4"/>
        <v>0</v>
      </c>
      <c r="L16" s="113">
        <f t="shared" si="4"/>
        <v>0</v>
      </c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</row>
    <row r="17" spans="1:53" s="206" customFormat="1" ht="37.5" customHeight="1" x14ac:dyDescent="0.25">
      <c r="A17" s="47" t="s">
        <v>93</v>
      </c>
      <c r="B17" s="41" t="s">
        <v>41</v>
      </c>
      <c r="C17" s="41" t="s">
        <v>31</v>
      </c>
      <c r="D17" s="41" t="s">
        <v>33</v>
      </c>
      <c r="E17" s="5" t="s">
        <v>198</v>
      </c>
      <c r="F17" s="5" t="s">
        <v>95</v>
      </c>
      <c r="G17" s="61"/>
      <c r="H17" s="61"/>
      <c r="I17" s="41"/>
      <c r="J17" s="113">
        <f t="shared" si="3"/>
        <v>2</v>
      </c>
      <c r="K17" s="113">
        <f t="shared" si="4"/>
        <v>0</v>
      </c>
      <c r="L17" s="113">
        <f t="shared" si="4"/>
        <v>0</v>
      </c>
      <c r="M17" s="205"/>
      <c r="N17" s="205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</row>
    <row r="18" spans="1:53" s="206" customFormat="1" ht="42" customHeight="1" x14ac:dyDescent="0.25">
      <c r="A18" s="47" t="s">
        <v>94</v>
      </c>
      <c r="B18" s="41" t="s">
        <v>41</v>
      </c>
      <c r="C18" s="41" t="s">
        <v>31</v>
      </c>
      <c r="D18" s="41" t="s">
        <v>33</v>
      </c>
      <c r="E18" s="5" t="s">
        <v>198</v>
      </c>
      <c r="F18" s="5" t="s">
        <v>96</v>
      </c>
      <c r="G18" s="61"/>
      <c r="H18" s="61"/>
      <c r="I18" s="41"/>
      <c r="J18" s="113">
        <f t="shared" si="3"/>
        <v>2</v>
      </c>
      <c r="K18" s="113">
        <f t="shared" si="4"/>
        <v>0</v>
      </c>
      <c r="L18" s="113">
        <f t="shared" si="4"/>
        <v>0</v>
      </c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</row>
    <row r="19" spans="1:53" s="206" customFormat="1" ht="20.25" customHeight="1" x14ac:dyDescent="0.25">
      <c r="A19" s="64" t="s">
        <v>12</v>
      </c>
      <c r="B19" s="41" t="s">
        <v>41</v>
      </c>
      <c r="C19" s="41" t="s">
        <v>31</v>
      </c>
      <c r="D19" s="41" t="s">
        <v>33</v>
      </c>
      <c r="E19" s="5" t="s">
        <v>198</v>
      </c>
      <c r="F19" s="5" t="s">
        <v>96</v>
      </c>
      <c r="G19" s="41" t="s">
        <v>13</v>
      </c>
      <c r="H19" s="61"/>
      <c r="I19" s="41"/>
      <c r="J19" s="113">
        <f t="shared" si="3"/>
        <v>2</v>
      </c>
      <c r="K19" s="113">
        <f t="shared" si="4"/>
        <v>0</v>
      </c>
      <c r="L19" s="113">
        <f t="shared" si="4"/>
        <v>0</v>
      </c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</row>
    <row r="20" spans="1:53" s="206" customFormat="1" ht="20.25" customHeight="1" x14ac:dyDescent="0.25">
      <c r="A20" s="64" t="s">
        <v>192</v>
      </c>
      <c r="B20" s="41" t="s">
        <v>41</v>
      </c>
      <c r="C20" s="41" t="s">
        <v>31</v>
      </c>
      <c r="D20" s="41" t="s">
        <v>33</v>
      </c>
      <c r="E20" s="5" t="s">
        <v>198</v>
      </c>
      <c r="F20" s="5" t="s">
        <v>96</v>
      </c>
      <c r="G20" s="41" t="s">
        <v>13</v>
      </c>
      <c r="H20" s="41" t="s">
        <v>28</v>
      </c>
      <c r="I20" s="41"/>
      <c r="J20" s="113">
        <f t="shared" si="3"/>
        <v>2</v>
      </c>
      <c r="K20" s="113">
        <f t="shared" si="3"/>
        <v>0</v>
      </c>
      <c r="L20" s="113">
        <f t="shared" si="3"/>
        <v>0</v>
      </c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</row>
    <row r="21" spans="1:53" s="206" customFormat="1" ht="48" customHeight="1" x14ac:dyDescent="0.25">
      <c r="A21" s="207" t="s">
        <v>150</v>
      </c>
      <c r="B21" s="61" t="s">
        <v>41</v>
      </c>
      <c r="C21" s="61" t="s">
        <v>31</v>
      </c>
      <c r="D21" s="61" t="s">
        <v>33</v>
      </c>
      <c r="E21" s="90" t="s">
        <v>198</v>
      </c>
      <c r="F21" s="90" t="s">
        <v>96</v>
      </c>
      <c r="G21" s="90" t="s">
        <v>13</v>
      </c>
      <c r="H21" s="90" t="s">
        <v>28</v>
      </c>
      <c r="I21" s="61" t="s">
        <v>158</v>
      </c>
      <c r="J21" s="210">
        <f>'Прил 2'!J52</f>
        <v>2</v>
      </c>
      <c r="K21" s="210">
        <f>'Прил 2'!K52</f>
        <v>0</v>
      </c>
      <c r="L21" s="210">
        <f>'Прил 2'!L52</f>
        <v>0</v>
      </c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</row>
    <row r="22" spans="1:53" s="206" customFormat="1" ht="72" customHeight="1" x14ac:dyDescent="0.25">
      <c r="A22" s="46" t="s">
        <v>159</v>
      </c>
      <c r="B22" s="41" t="s">
        <v>28</v>
      </c>
      <c r="C22" s="41"/>
      <c r="D22" s="41"/>
      <c r="E22" s="41"/>
      <c r="F22" s="41"/>
      <c r="G22" s="41"/>
      <c r="H22" s="41"/>
      <c r="I22" s="41"/>
      <c r="J22" s="38">
        <f t="shared" ref="J22:J27" si="5">J23</f>
        <v>731.4</v>
      </c>
      <c r="K22" s="38">
        <f t="shared" ref="K22:L27" si="6">K23</f>
        <v>783.5</v>
      </c>
      <c r="L22" s="38">
        <f t="shared" si="6"/>
        <v>1044.2</v>
      </c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</row>
    <row r="23" spans="1:53" s="206" customFormat="1" ht="240.75" customHeight="1" x14ac:dyDescent="0.25">
      <c r="A23" s="196" t="s">
        <v>219</v>
      </c>
      <c r="B23" s="41" t="s">
        <v>28</v>
      </c>
      <c r="C23" s="41" t="s">
        <v>31</v>
      </c>
      <c r="D23" s="41" t="s">
        <v>33</v>
      </c>
      <c r="E23" s="41" t="s">
        <v>225</v>
      </c>
      <c r="F23" s="41"/>
      <c r="G23" s="45"/>
      <c r="H23" s="41"/>
      <c r="I23" s="41"/>
      <c r="J23" s="38">
        <f t="shared" si="5"/>
        <v>731.4</v>
      </c>
      <c r="K23" s="38">
        <f t="shared" si="6"/>
        <v>783.5</v>
      </c>
      <c r="L23" s="38">
        <f t="shared" si="6"/>
        <v>1044.2</v>
      </c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</row>
    <row r="24" spans="1:53" s="206" customFormat="1" ht="19.899999999999999" customHeight="1" x14ac:dyDescent="0.25">
      <c r="A24" s="47" t="s">
        <v>94</v>
      </c>
      <c r="B24" s="41" t="s">
        <v>28</v>
      </c>
      <c r="C24" s="41" t="s">
        <v>31</v>
      </c>
      <c r="D24" s="41" t="s">
        <v>33</v>
      </c>
      <c r="E24" s="41" t="s">
        <v>225</v>
      </c>
      <c r="F24" s="41" t="s">
        <v>95</v>
      </c>
      <c r="G24" s="45"/>
      <c r="H24" s="41"/>
      <c r="I24" s="41"/>
      <c r="J24" s="38">
        <f t="shared" si="5"/>
        <v>731.4</v>
      </c>
      <c r="K24" s="38">
        <f t="shared" si="6"/>
        <v>783.5</v>
      </c>
      <c r="L24" s="38">
        <f t="shared" si="6"/>
        <v>1044.2</v>
      </c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</row>
    <row r="25" spans="1:53" s="206" customFormat="1" ht="19.899999999999999" customHeight="1" x14ac:dyDescent="0.25">
      <c r="A25" s="47" t="s">
        <v>38</v>
      </c>
      <c r="B25" s="41" t="s">
        <v>28</v>
      </c>
      <c r="C25" s="41" t="s">
        <v>31</v>
      </c>
      <c r="D25" s="41" t="s">
        <v>33</v>
      </c>
      <c r="E25" s="41" t="s">
        <v>225</v>
      </c>
      <c r="F25" s="41" t="s">
        <v>96</v>
      </c>
      <c r="G25" s="45"/>
      <c r="H25" s="41"/>
      <c r="I25" s="41"/>
      <c r="J25" s="38">
        <f t="shared" si="5"/>
        <v>731.4</v>
      </c>
      <c r="K25" s="38">
        <f t="shared" si="6"/>
        <v>783.5</v>
      </c>
      <c r="L25" s="38">
        <f t="shared" si="6"/>
        <v>1044.2</v>
      </c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</row>
    <row r="26" spans="1:53" s="206" customFormat="1" ht="19.899999999999999" customHeight="1" x14ac:dyDescent="0.25">
      <c r="A26" s="47" t="s">
        <v>49</v>
      </c>
      <c r="B26" s="41" t="s">
        <v>28</v>
      </c>
      <c r="C26" s="41" t="s">
        <v>31</v>
      </c>
      <c r="D26" s="41" t="s">
        <v>33</v>
      </c>
      <c r="E26" s="41" t="s">
        <v>225</v>
      </c>
      <c r="F26" s="41" t="s">
        <v>96</v>
      </c>
      <c r="G26" s="45" t="s">
        <v>14</v>
      </c>
      <c r="H26" s="41"/>
      <c r="I26" s="41"/>
      <c r="J26" s="38">
        <f t="shared" si="5"/>
        <v>731.4</v>
      </c>
      <c r="K26" s="38">
        <f t="shared" si="6"/>
        <v>783.5</v>
      </c>
      <c r="L26" s="38">
        <f t="shared" si="6"/>
        <v>1044.2</v>
      </c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</row>
    <row r="27" spans="1:53" s="206" customFormat="1" ht="19.899999999999999" customHeight="1" x14ac:dyDescent="0.25">
      <c r="A27" s="47" t="s">
        <v>50</v>
      </c>
      <c r="B27" s="41" t="s">
        <v>28</v>
      </c>
      <c r="C27" s="41" t="s">
        <v>31</v>
      </c>
      <c r="D27" s="41" t="s">
        <v>33</v>
      </c>
      <c r="E27" s="41" t="s">
        <v>225</v>
      </c>
      <c r="F27" s="41" t="s">
        <v>96</v>
      </c>
      <c r="G27" s="45" t="s">
        <v>14</v>
      </c>
      <c r="H27" s="41" t="s">
        <v>26</v>
      </c>
      <c r="I27" s="41"/>
      <c r="J27" s="38">
        <f t="shared" si="5"/>
        <v>731.4</v>
      </c>
      <c r="K27" s="38">
        <f t="shared" si="6"/>
        <v>783.5</v>
      </c>
      <c r="L27" s="38">
        <f t="shared" si="6"/>
        <v>1044.2</v>
      </c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</row>
    <row r="28" spans="1:53" s="206" customFormat="1" ht="51.75" customHeight="1" x14ac:dyDescent="0.25">
      <c r="A28" s="207" t="s">
        <v>150</v>
      </c>
      <c r="B28" s="61" t="s">
        <v>28</v>
      </c>
      <c r="C28" s="90" t="s">
        <v>31</v>
      </c>
      <c r="D28" s="61" t="s">
        <v>33</v>
      </c>
      <c r="E28" s="61" t="s">
        <v>225</v>
      </c>
      <c r="F28" s="90" t="s">
        <v>96</v>
      </c>
      <c r="G28" s="208" t="s">
        <v>14</v>
      </c>
      <c r="H28" s="209" t="s">
        <v>26</v>
      </c>
      <c r="I28" s="61" t="s">
        <v>158</v>
      </c>
      <c r="J28" s="87">
        <f>'Прил 2'!J83</f>
        <v>731.4</v>
      </c>
      <c r="K28" s="87">
        <f>'Прил 2'!K83</f>
        <v>783.5</v>
      </c>
      <c r="L28" s="87">
        <f>'Прил 2'!L83</f>
        <v>1044.2</v>
      </c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</row>
    <row r="29" spans="1:53" s="206" customFormat="1" ht="51.75" customHeight="1" x14ac:dyDescent="0.25">
      <c r="A29" s="63" t="s">
        <v>201</v>
      </c>
      <c r="B29" s="197" t="s">
        <v>200</v>
      </c>
      <c r="C29" s="198"/>
      <c r="D29" s="198"/>
      <c r="E29" s="41" t="s">
        <v>225</v>
      </c>
      <c r="F29" s="41"/>
      <c r="G29" s="41"/>
      <c r="H29" s="41"/>
      <c r="I29" s="198"/>
      <c r="J29" s="38">
        <f t="shared" ref="J29:J34" si="7">J30</f>
        <v>25</v>
      </c>
      <c r="K29" s="38">
        <f t="shared" ref="K29:L34" si="8">K30</f>
        <v>0</v>
      </c>
      <c r="L29" s="38">
        <f t="shared" si="8"/>
        <v>0</v>
      </c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</row>
    <row r="30" spans="1:53" s="206" customFormat="1" ht="51.75" customHeight="1" x14ac:dyDescent="0.25">
      <c r="A30" s="196" t="s">
        <v>165</v>
      </c>
      <c r="B30" s="197" t="s">
        <v>200</v>
      </c>
      <c r="C30" s="198" t="s">
        <v>31</v>
      </c>
      <c r="D30" s="198" t="s">
        <v>13</v>
      </c>
      <c r="E30" s="41" t="s">
        <v>225</v>
      </c>
      <c r="F30" s="41"/>
      <c r="G30" s="41"/>
      <c r="H30" s="41"/>
      <c r="I30" s="198"/>
      <c r="J30" s="38">
        <f t="shared" si="7"/>
        <v>25</v>
      </c>
      <c r="K30" s="38">
        <f t="shared" si="8"/>
        <v>0</v>
      </c>
      <c r="L30" s="38">
        <f t="shared" si="8"/>
        <v>0</v>
      </c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</row>
    <row r="31" spans="1:53" s="206" customFormat="1" ht="36" customHeight="1" x14ac:dyDescent="0.25">
      <c r="A31" s="47" t="s">
        <v>93</v>
      </c>
      <c r="B31" s="197" t="s">
        <v>200</v>
      </c>
      <c r="C31" s="198" t="s">
        <v>31</v>
      </c>
      <c r="D31" s="198" t="s">
        <v>13</v>
      </c>
      <c r="E31" s="41" t="s">
        <v>225</v>
      </c>
      <c r="F31" s="41" t="s">
        <v>95</v>
      </c>
      <c r="G31" s="41"/>
      <c r="H31" s="41"/>
      <c r="I31" s="198"/>
      <c r="J31" s="38">
        <f t="shared" si="7"/>
        <v>25</v>
      </c>
      <c r="K31" s="38">
        <f t="shared" si="8"/>
        <v>0</v>
      </c>
      <c r="L31" s="38">
        <f t="shared" si="8"/>
        <v>0</v>
      </c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</row>
    <row r="32" spans="1:53" s="206" customFormat="1" ht="36" customHeight="1" x14ac:dyDescent="0.25">
      <c r="A32" s="47" t="s">
        <v>94</v>
      </c>
      <c r="B32" s="197" t="s">
        <v>200</v>
      </c>
      <c r="C32" s="198" t="s">
        <v>31</v>
      </c>
      <c r="D32" s="198" t="s">
        <v>13</v>
      </c>
      <c r="E32" s="41" t="s">
        <v>225</v>
      </c>
      <c r="F32" s="41" t="s">
        <v>96</v>
      </c>
      <c r="G32" s="41"/>
      <c r="H32" s="41"/>
      <c r="I32" s="198"/>
      <c r="J32" s="38">
        <f t="shared" si="7"/>
        <v>25</v>
      </c>
      <c r="K32" s="38">
        <f t="shared" si="8"/>
        <v>0</v>
      </c>
      <c r="L32" s="38">
        <f t="shared" si="8"/>
        <v>0</v>
      </c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</row>
    <row r="33" spans="1:53" s="206" customFormat="1" ht="19.5" customHeight="1" x14ac:dyDescent="0.25">
      <c r="A33" s="63" t="s">
        <v>49</v>
      </c>
      <c r="B33" s="197" t="s">
        <v>200</v>
      </c>
      <c r="C33" s="198" t="s">
        <v>31</v>
      </c>
      <c r="D33" s="198" t="s">
        <v>13</v>
      </c>
      <c r="E33" s="41" t="s">
        <v>225</v>
      </c>
      <c r="F33" s="41" t="s">
        <v>96</v>
      </c>
      <c r="G33" s="41" t="s">
        <v>14</v>
      </c>
      <c r="H33" s="41"/>
      <c r="I33" s="198"/>
      <c r="J33" s="38">
        <f t="shared" si="7"/>
        <v>25</v>
      </c>
      <c r="K33" s="38">
        <f t="shared" si="8"/>
        <v>0</v>
      </c>
      <c r="L33" s="38">
        <f t="shared" si="8"/>
        <v>0</v>
      </c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</row>
    <row r="34" spans="1:53" s="206" customFormat="1" ht="22.5" customHeight="1" x14ac:dyDescent="0.25">
      <c r="A34" s="63" t="s">
        <v>50</v>
      </c>
      <c r="B34" s="197" t="s">
        <v>200</v>
      </c>
      <c r="C34" s="198" t="s">
        <v>31</v>
      </c>
      <c r="D34" s="198" t="s">
        <v>13</v>
      </c>
      <c r="E34" s="41" t="s">
        <v>225</v>
      </c>
      <c r="F34" s="41" t="s">
        <v>96</v>
      </c>
      <c r="G34" s="41" t="s">
        <v>14</v>
      </c>
      <c r="H34" s="41" t="s">
        <v>26</v>
      </c>
      <c r="I34" s="198"/>
      <c r="J34" s="38">
        <f t="shared" si="7"/>
        <v>25</v>
      </c>
      <c r="K34" s="38">
        <f t="shared" si="8"/>
        <v>0</v>
      </c>
      <c r="L34" s="38">
        <f t="shared" si="8"/>
        <v>0</v>
      </c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</row>
    <row r="35" spans="1:53" s="206" customFormat="1" ht="51.75" customHeight="1" x14ac:dyDescent="0.25">
      <c r="A35" s="207" t="s">
        <v>150</v>
      </c>
      <c r="B35" s="62" t="s">
        <v>200</v>
      </c>
      <c r="C35" s="59" t="s">
        <v>31</v>
      </c>
      <c r="D35" s="59" t="s">
        <v>13</v>
      </c>
      <c r="E35" s="61" t="s">
        <v>225</v>
      </c>
      <c r="F35" s="61" t="s">
        <v>96</v>
      </c>
      <c r="G35" s="61" t="s">
        <v>14</v>
      </c>
      <c r="H35" s="61" t="s">
        <v>26</v>
      </c>
      <c r="I35" s="59" t="s">
        <v>158</v>
      </c>
      <c r="J35" s="87">
        <f>'Прил 2'!J84</f>
        <v>25</v>
      </c>
      <c r="K35" s="87">
        <f>'Прил 2'!K84</f>
        <v>0</v>
      </c>
      <c r="L35" s="87">
        <f>'Прил 2'!L84</f>
        <v>0</v>
      </c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</row>
    <row r="36" spans="1:53" s="206" customFormat="1" ht="51.75" customHeight="1" x14ac:dyDescent="0.25">
      <c r="A36" s="47" t="s">
        <v>214</v>
      </c>
      <c r="B36" s="5" t="s">
        <v>215</v>
      </c>
      <c r="C36" s="5"/>
      <c r="D36" s="5"/>
      <c r="E36" s="5"/>
      <c r="F36" s="40"/>
      <c r="G36" s="61"/>
      <c r="H36" s="61"/>
      <c r="I36" s="61"/>
      <c r="J36" s="38">
        <f t="shared" ref="J36:J41" si="9">J37</f>
        <v>0.5</v>
      </c>
      <c r="K36" s="38">
        <f t="shared" ref="K36:L41" si="10">K37</f>
        <v>0</v>
      </c>
      <c r="L36" s="38">
        <f t="shared" si="10"/>
        <v>0</v>
      </c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</row>
    <row r="37" spans="1:53" s="206" customFormat="1" ht="51.75" customHeight="1" x14ac:dyDescent="0.25">
      <c r="A37" s="47" t="s">
        <v>216</v>
      </c>
      <c r="B37" s="5" t="s">
        <v>215</v>
      </c>
      <c r="C37" s="5" t="s">
        <v>31</v>
      </c>
      <c r="D37" s="5" t="s">
        <v>33</v>
      </c>
      <c r="E37" s="5" t="s">
        <v>217</v>
      </c>
      <c r="F37" s="40"/>
      <c r="G37" s="61"/>
      <c r="H37" s="61"/>
      <c r="I37" s="61"/>
      <c r="J37" s="38">
        <f t="shared" si="9"/>
        <v>0.5</v>
      </c>
      <c r="K37" s="38">
        <f t="shared" si="10"/>
        <v>0</v>
      </c>
      <c r="L37" s="38">
        <f t="shared" si="10"/>
        <v>0</v>
      </c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</row>
    <row r="38" spans="1:53" s="206" customFormat="1" ht="36.75" customHeight="1" x14ac:dyDescent="0.25">
      <c r="A38" s="47" t="s">
        <v>93</v>
      </c>
      <c r="B38" s="5" t="s">
        <v>215</v>
      </c>
      <c r="C38" s="5" t="s">
        <v>31</v>
      </c>
      <c r="D38" s="5" t="s">
        <v>33</v>
      </c>
      <c r="E38" s="5" t="s">
        <v>217</v>
      </c>
      <c r="F38" s="40" t="s">
        <v>95</v>
      </c>
      <c r="G38" s="61"/>
      <c r="H38" s="61"/>
      <c r="I38" s="61"/>
      <c r="J38" s="38">
        <f t="shared" si="9"/>
        <v>0.5</v>
      </c>
      <c r="K38" s="38">
        <f t="shared" si="10"/>
        <v>0</v>
      </c>
      <c r="L38" s="38">
        <f t="shared" si="10"/>
        <v>0</v>
      </c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</row>
    <row r="39" spans="1:53" s="206" customFormat="1" ht="39" customHeight="1" x14ac:dyDescent="0.25">
      <c r="A39" s="47" t="s">
        <v>94</v>
      </c>
      <c r="B39" s="5" t="s">
        <v>215</v>
      </c>
      <c r="C39" s="5" t="s">
        <v>31</v>
      </c>
      <c r="D39" s="5" t="s">
        <v>33</v>
      </c>
      <c r="E39" s="5" t="s">
        <v>217</v>
      </c>
      <c r="F39" s="40" t="s">
        <v>96</v>
      </c>
      <c r="G39" s="61"/>
      <c r="H39" s="61"/>
      <c r="I39" s="61"/>
      <c r="J39" s="38">
        <f t="shared" si="9"/>
        <v>0.5</v>
      </c>
      <c r="K39" s="38">
        <f t="shared" si="10"/>
        <v>0</v>
      </c>
      <c r="L39" s="38">
        <f t="shared" si="10"/>
        <v>0</v>
      </c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</row>
    <row r="40" spans="1:53" s="206" customFormat="1" ht="41.25" customHeight="1" x14ac:dyDescent="0.25">
      <c r="A40" s="64" t="s">
        <v>211</v>
      </c>
      <c r="B40" s="5" t="s">
        <v>215</v>
      </c>
      <c r="C40" s="5" t="s">
        <v>31</v>
      </c>
      <c r="D40" s="5" t="s">
        <v>33</v>
      </c>
      <c r="E40" s="5" t="s">
        <v>217</v>
      </c>
      <c r="F40" s="40" t="s">
        <v>96</v>
      </c>
      <c r="G40" s="41" t="s">
        <v>25</v>
      </c>
      <c r="H40" s="41"/>
      <c r="I40" s="61"/>
      <c r="J40" s="38">
        <f t="shared" si="9"/>
        <v>0.5</v>
      </c>
      <c r="K40" s="38">
        <f t="shared" si="10"/>
        <v>0</v>
      </c>
      <c r="L40" s="38">
        <f t="shared" si="10"/>
        <v>0</v>
      </c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</row>
    <row r="41" spans="1:53" s="206" customFormat="1" ht="37.5" customHeight="1" x14ac:dyDescent="0.25">
      <c r="A41" s="64" t="s">
        <v>213</v>
      </c>
      <c r="B41" s="5" t="s">
        <v>215</v>
      </c>
      <c r="C41" s="5" t="s">
        <v>31</v>
      </c>
      <c r="D41" s="5" t="s">
        <v>33</v>
      </c>
      <c r="E41" s="5" t="s">
        <v>217</v>
      </c>
      <c r="F41" s="40" t="s">
        <v>96</v>
      </c>
      <c r="G41" s="41" t="s">
        <v>25</v>
      </c>
      <c r="H41" s="41" t="s">
        <v>200</v>
      </c>
      <c r="I41" s="61"/>
      <c r="J41" s="38">
        <f t="shared" si="9"/>
        <v>0.5</v>
      </c>
      <c r="K41" s="38">
        <f t="shared" si="10"/>
        <v>0</v>
      </c>
      <c r="L41" s="38">
        <f t="shared" si="10"/>
        <v>0</v>
      </c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</row>
    <row r="42" spans="1:53" s="206" customFormat="1" ht="51.75" customHeight="1" x14ac:dyDescent="0.25">
      <c r="A42" s="207" t="s">
        <v>150</v>
      </c>
      <c r="B42" s="62" t="s">
        <v>215</v>
      </c>
      <c r="C42" s="59" t="s">
        <v>31</v>
      </c>
      <c r="D42" s="59" t="s">
        <v>33</v>
      </c>
      <c r="E42" s="60" t="s">
        <v>217</v>
      </c>
      <c r="F42" s="61" t="s">
        <v>96</v>
      </c>
      <c r="G42" s="61" t="s">
        <v>25</v>
      </c>
      <c r="H42" s="61" t="s">
        <v>200</v>
      </c>
      <c r="I42" s="59" t="s">
        <v>158</v>
      </c>
      <c r="J42" s="87">
        <f>'Прил 2'!J74</f>
        <v>0.5</v>
      </c>
      <c r="K42" s="87">
        <f>'Прил 2'!K74</f>
        <v>0</v>
      </c>
      <c r="L42" s="87">
        <f>'Прил 2'!L74</f>
        <v>0</v>
      </c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</row>
    <row r="43" spans="1:53" s="206" customFormat="1" ht="51.75" customHeight="1" x14ac:dyDescent="0.25">
      <c r="A43" s="47" t="s">
        <v>240</v>
      </c>
      <c r="B43" s="5" t="s">
        <v>230</v>
      </c>
      <c r="C43" s="41"/>
      <c r="D43" s="41"/>
      <c r="E43" s="41"/>
      <c r="F43" s="69"/>
      <c r="G43" s="61"/>
      <c r="H43" s="61"/>
      <c r="I43" s="61"/>
      <c r="J43" s="38">
        <f t="shared" ref="J43:J48" si="11">J44</f>
        <v>0.5</v>
      </c>
      <c r="K43" s="38">
        <f t="shared" ref="K43:L48" si="12">K44</f>
        <v>0.5</v>
      </c>
      <c r="L43" s="38">
        <f t="shared" si="12"/>
        <v>0.5</v>
      </c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</row>
    <row r="44" spans="1:53" s="206" customFormat="1" ht="35.25" customHeight="1" x14ac:dyDescent="0.25">
      <c r="A44" s="47" t="s">
        <v>231</v>
      </c>
      <c r="B44" s="5" t="s">
        <v>230</v>
      </c>
      <c r="C44" s="41" t="s">
        <v>31</v>
      </c>
      <c r="D44" s="41" t="s">
        <v>31</v>
      </c>
      <c r="E44" s="41" t="s">
        <v>232</v>
      </c>
      <c r="F44" s="69"/>
      <c r="G44" s="61"/>
      <c r="H44" s="61"/>
      <c r="I44" s="61"/>
      <c r="J44" s="38">
        <f t="shared" si="11"/>
        <v>0.5</v>
      </c>
      <c r="K44" s="38">
        <f t="shared" si="12"/>
        <v>0.5</v>
      </c>
      <c r="L44" s="38">
        <f t="shared" si="12"/>
        <v>0.5</v>
      </c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</row>
    <row r="45" spans="1:53" s="206" customFormat="1" ht="36" customHeight="1" x14ac:dyDescent="0.25">
      <c r="A45" s="47" t="s">
        <v>93</v>
      </c>
      <c r="B45" s="5" t="s">
        <v>230</v>
      </c>
      <c r="C45" s="5" t="s">
        <v>31</v>
      </c>
      <c r="D45" s="5" t="s">
        <v>33</v>
      </c>
      <c r="E45" s="5" t="s">
        <v>232</v>
      </c>
      <c r="F45" s="5" t="s">
        <v>95</v>
      </c>
      <c r="G45" s="61"/>
      <c r="H45" s="61"/>
      <c r="I45" s="61"/>
      <c r="J45" s="38">
        <f t="shared" si="11"/>
        <v>0.5</v>
      </c>
      <c r="K45" s="38">
        <f t="shared" si="12"/>
        <v>0.5</v>
      </c>
      <c r="L45" s="38">
        <f t="shared" si="12"/>
        <v>0.5</v>
      </c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</row>
    <row r="46" spans="1:53" s="206" customFormat="1" ht="40.5" customHeight="1" x14ac:dyDescent="0.25">
      <c r="A46" s="47" t="s">
        <v>94</v>
      </c>
      <c r="B46" s="5" t="s">
        <v>230</v>
      </c>
      <c r="C46" s="5" t="s">
        <v>31</v>
      </c>
      <c r="D46" s="5" t="s">
        <v>33</v>
      </c>
      <c r="E46" s="5" t="s">
        <v>232</v>
      </c>
      <c r="F46" s="5" t="s">
        <v>96</v>
      </c>
      <c r="G46" s="61"/>
      <c r="H46" s="61"/>
      <c r="I46" s="61"/>
      <c r="J46" s="38">
        <f t="shared" si="11"/>
        <v>0.5</v>
      </c>
      <c r="K46" s="38">
        <f t="shared" si="12"/>
        <v>0.5</v>
      </c>
      <c r="L46" s="38">
        <f t="shared" si="12"/>
        <v>0.5</v>
      </c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</row>
    <row r="47" spans="1:53" s="206" customFormat="1" ht="22.5" customHeight="1" x14ac:dyDescent="0.25">
      <c r="A47" s="64" t="s">
        <v>12</v>
      </c>
      <c r="B47" s="5" t="s">
        <v>230</v>
      </c>
      <c r="C47" s="5" t="s">
        <v>31</v>
      </c>
      <c r="D47" s="5" t="s">
        <v>33</v>
      </c>
      <c r="E47" s="5" t="s">
        <v>232</v>
      </c>
      <c r="F47" s="5" t="s">
        <v>96</v>
      </c>
      <c r="G47" s="41" t="s">
        <v>13</v>
      </c>
      <c r="H47" s="61"/>
      <c r="I47" s="61"/>
      <c r="J47" s="38">
        <f t="shared" si="11"/>
        <v>0.5</v>
      </c>
      <c r="K47" s="38">
        <f t="shared" si="12"/>
        <v>0.5</v>
      </c>
      <c r="L47" s="38">
        <f t="shared" si="12"/>
        <v>0.5</v>
      </c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</row>
    <row r="48" spans="1:53" s="206" customFormat="1" ht="21" customHeight="1" x14ac:dyDescent="0.25">
      <c r="A48" s="64" t="s">
        <v>192</v>
      </c>
      <c r="B48" s="5" t="s">
        <v>230</v>
      </c>
      <c r="C48" s="5" t="s">
        <v>31</v>
      </c>
      <c r="D48" s="5" t="s">
        <v>33</v>
      </c>
      <c r="E48" s="5" t="s">
        <v>232</v>
      </c>
      <c r="F48" s="5" t="s">
        <v>96</v>
      </c>
      <c r="G48" s="41" t="s">
        <v>13</v>
      </c>
      <c r="H48" s="41" t="s">
        <v>28</v>
      </c>
      <c r="I48" s="61"/>
      <c r="J48" s="38">
        <f t="shared" si="11"/>
        <v>0.5</v>
      </c>
      <c r="K48" s="38">
        <f t="shared" si="12"/>
        <v>0.5</v>
      </c>
      <c r="L48" s="38">
        <f t="shared" si="12"/>
        <v>0.5</v>
      </c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</row>
    <row r="49" spans="1:53" s="206" customFormat="1" ht="51.75" customHeight="1" x14ac:dyDescent="0.25">
      <c r="A49" s="207" t="s">
        <v>150</v>
      </c>
      <c r="B49" s="218" t="s">
        <v>230</v>
      </c>
      <c r="C49" s="90" t="s">
        <v>31</v>
      </c>
      <c r="D49" s="61" t="s">
        <v>33</v>
      </c>
      <c r="E49" s="223">
        <v>42300</v>
      </c>
      <c r="F49" s="90" t="s">
        <v>96</v>
      </c>
      <c r="G49" s="208" t="s">
        <v>13</v>
      </c>
      <c r="H49" s="209" t="s">
        <v>28</v>
      </c>
      <c r="I49" s="61" t="s">
        <v>158</v>
      </c>
      <c r="J49" s="87">
        <f>'Прил 2'!J56</f>
        <v>0.5</v>
      </c>
      <c r="K49" s="87">
        <f>'Прил 2'!K56</f>
        <v>0.5</v>
      </c>
      <c r="L49" s="87">
        <f>'Прил 2'!L56</f>
        <v>0.5</v>
      </c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</row>
    <row r="50" spans="1:53" ht="23.25" customHeight="1" x14ac:dyDescent="0.25">
      <c r="A50" s="65" t="s">
        <v>131</v>
      </c>
      <c r="B50" s="44" t="s">
        <v>30</v>
      </c>
      <c r="C50" s="5"/>
      <c r="D50" s="41"/>
      <c r="E50" s="43"/>
      <c r="F50" s="41"/>
      <c r="G50" s="211"/>
      <c r="H50" s="212"/>
      <c r="I50" s="68"/>
      <c r="J50" s="38">
        <f>J51+J64</f>
        <v>1291.2</v>
      </c>
      <c r="K50" s="38">
        <f>K51+K64</f>
        <v>989.90000000000009</v>
      </c>
      <c r="L50" s="38">
        <f>L51+L64</f>
        <v>856.48676</v>
      </c>
      <c r="M50" s="213"/>
      <c r="N50" s="213"/>
      <c r="O50" s="213"/>
    </row>
    <row r="51" spans="1:53" ht="15.75" x14ac:dyDescent="0.25">
      <c r="A51" s="64" t="s">
        <v>126</v>
      </c>
      <c r="B51" s="44">
        <v>65</v>
      </c>
      <c r="C51" s="5">
        <v>1</v>
      </c>
      <c r="D51" s="5"/>
      <c r="E51" s="42"/>
      <c r="F51" s="5"/>
      <c r="G51" s="211"/>
      <c r="H51" s="212"/>
      <c r="I51" s="68"/>
      <c r="J51" s="38">
        <f>J52+J58</f>
        <v>449.2</v>
      </c>
      <c r="K51" s="38">
        <f t="shared" ref="K51:L51" si="13">K52</f>
        <v>319.2</v>
      </c>
      <c r="L51" s="38">
        <f t="shared" si="13"/>
        <v>319.2</v>
      </c>
    </row>
    <row r="52" spans="1:53" ht="31.5" x14ac:dyDescent="0.25">
      <c r="A52" s="64" t="s">
        <v>32</v>
      </c>
      <c r="B52" s="45" t="s">
        <v>30</v>
      </c>
      <c r="C52" s="41" t="s">
        <v>20</v>
      </c>
      <c r="D52" s="41" t="s">
        <v>33</v>
      </c>
      <c r="E52" s="43" t="s">
        <v>34</v>
      </c>
      <c r="F52" s="41"/>
      <c r="G52" s="45"/>
      <c r="H52" s="41"/>
      <c r="I52" s="41"/>
      <c r="J52" s="38">
        <f>J55</f>
        <v>449.2</v>
      </c>
      <c r="K52" s="38">
        <f>K55</f>
        <v>319.2</v>
      </c>
      <c r="L52" s="70">
        <f>L55</f>
        <v>319.2</v>
      </c>
    </row>
    <row r="53" spans="1:53" ht="78.75" x14ac:dyDescent="0.25">
      <c r="A53" s="66" t="s">
        <v>97</v>
      </c>
      <c r="B53" s="44">
        <v>65</v>
      </c>
      <c r="C53" s="5">
        <v>1</v>
      </c>
      <c r="D53" s="41" t="s">
        <v>33</v>
      </c>
      <c r="E53" s="42">
        <v>41150</v>
      </c>
      <c r="F53" s="41" t="s">
        <v>99</v>
      </c>
      <c r="G53" s="41"/>
      <c r="H53" s="41"/>
      <c r="I53" s="41"/>
      <c r="J53" s="38">
        <f>J54</f>
        <v>449.2</v>
      </c>
      <c r="K53" s="38">
        <f t="shared" ref="K53:L53" si="14">K54</f>
        <v>319.2</v>
      </c>
      <c r="L53" s="38">
        <f t="shared" si="14"/>
        <v>319.2</v>
      </c>
    </row>
    <row r="54" spans="1:53" ht="31.5" x14ac:dyDescent="0.25">
      <c r="A54" s="66" t="s">
        <v>98</v>
      </c>
      <c r="B54" s="44">
        <v>65</v>
      </c>
      <c r="C54" s="5">
        <v>1</v>
      </c>
      <c r="D54" s="41" t="s">
        <v>33</v>
      </c>
      <c r="E54" s="42">
        <v>41150</v>
      </c>
      <c r="F54" s="41" t="s">
        <v>100</v>
      </c>
      <c r="G54" s="41"/>
      <c r="H54" s="41"/>
      <c r="I54" s="41"/>
      <c r="J54" s="38">
        <f>J55</f>
        <v>449.2</v>
      </c>
      <c r="K54" s="38">
        <f t="shared" ref="K54:L54" si="15">K55</f>
        <v>319.2</v>
      </c>
      <c r="L54" s="38">
        <f t="shared" si="15"/>
        <v>319.2</v>
      </c>
    </row>
    <row r="55" spans="1:53" ht="15.75" x14ac:dyDescent="0.25">
      <c r="A55" s="64" t="s">
        <v>12</v>
      </c>
      <c r="B55" s="44">
        <v>65</v>
      </c>
      <c r="C55" s="5">
        <v>1</v>
      </c>
      <c r="D55" s="41" t="s">
        <v>33</v>
      </c>
      <c r="E55" s="42">
        <v>41150</v>
      </c>
      <c r="F55" s="5" t="s">
        <v>100</v>
      </c>
      <c r="G55" s="214" t="s">
        <v>13</v>
      </c>
      <c r="H55" s="215"/>
      <c r="I55" s="41"/>
      <c r="J55" s="38">
        <f>J56</f>
        <v>449.2</v>
      </c>
      <c r="K55" s="38">
        <f t="shared" ref="K55:L56" si="16">K56</f>
        <v>319.2</v>
      </c>
      <c r="L55" s="70">
        <f t="shared" si="16"/>
        <v>319.2</v>
      </c>
    </row>
    <row r="56" spans="1:53" ht="47.25" x14ac:dyDescent="0.25">
      <c r="A56" s="64" t="s">
        <v>29</v>
      </c>
      <c r="B56" s="44">
        <v>65</v>
      </c>
      <c r="C56" s="5">
        <v>1</v>
      </c>
      <c r="D56" s="41" t="s">
        <v>33</v>
      </c>
      <c r="E56" s="42">
        <v>41150</v>
      </c>
      <c r="F56" s="5" t="s">
        <v>100</v>
      </c>
      <c r="G56" s="216" t="s">
        <v>13</v>
      </c>
      <c r="H56" s="217" t="s">
        <v>24</v>
      </c>
      <c r="I56" s="41"/>
      <c r="J56" s="38">
        <f>J57</f>
        <v>449.2</v>
      </c>
      <c r="K56" s="38">
        <f t="shared" si="16"/>
        <v>319.2</v>
      </c>
      <c r="L56" s="70">
        <f t="shared" si="16"/>
        <v>319.2</v>
      </c>
    </row>
    <row r="57" spans="1:53" ht="47.25" x14ac:dyDescent="0.25">
      <c r="A57" s="207" t="s">
        <v>150</v>
      </c>
      <c r="B57" s="218">
        <v>65</v>
      </c>
      <c r="C57" s="90">
        <v>1</v>
      </c>
      <c r="D57" s="61" t="s">
        <v>33</v>
      </c>
      <c r="E57" s="92" t="s">
        <v>34</v>
      </c>
      <c r="F57" s="90" t="s">
        <v>100</v>
      </c>
      <c r="G57" s="208" t="s">
        <v>13</v>
      </c>
      <c r="H57" s="209" t="s">
        <v>24</v>
      </c>
      <c r="I57" s="61" t="s">
        <v>158</v>
      </c>
      <c r="J57" s="87">
        <f>'Прил 2'!J15</f>
        <v>449.2</v>
      </c>
      <c r="K57" s="87">
        <f>'Прил 2'!K15</f>
        <v>319.2</v>
      </c>
      <c r="L57" s="87">
        <f>'Прил 2'!L15</f>
        <v>319.2</v>
      </c>
    </row>
    <row r="58" spans="1:53" ht="63" x14ac:dyDescent="0.25">
      <c r="A58" s="47" t="s">
        <v>189</v>
      </c>
      <c r="B58" s="40" t="s">
        <v>30</v>
      </c>
      <c r="C58" s="5" t="s">
        <v>20</v>
      </c>
      <c r="D58" s="41" t="s">
        <v>33</v>
      </c>
      <c r="E58" s="42" t="s">
        <v>190</v>
      </c>
      <c r="F58" s="5"/>
      <c r="G58" s="5"/>
      <c r="H58" s="5"/>
      <c r="I58" s="41"/>
      <c r="J58" s="38">
        <f>J59</f>
        <v>0</v>
      </c>
      <c r="K58" s="38">
        <f t="shared" ref="K58:L62" si="17">K59</f>
        <v>0</v>
      </c>
      <c r="L58" s="38">
        <f t="shared" si="17"/>
        <v>0</v>
      </c>
    </row>
    <row r="59" spans="1:53" ht="78.75" x14ac:dyDescent="0.25">
      <c r="A59" s="66" t="s">
        <v>97</v>
      </c>
      <c r="B59" s="40" t="s">
        <v>30</v>
      </c>
      <c r="C59" s="5" t="s">
        <v>20</v>
      </c>
      <c r="D59" s="41" t="s">
        <v>33</v>
      </c>
      <c r="E59" s="42" t="s">
        <v>190</v>
      </c>
      <c r="F59" s="5" t="s">
        <v>99</v>
      </c>
      <c r="G59" s="5"/>
      <c r="H59" s="5"/>
      <c r="I59" s="41"/>
      <c r="J59" s="38">
        <f>J60</f>
        <v>0</v>
      </c>
      <c r="K59" s="38">
        <f t="shared" si="17"/>
        <v>0</v>
      </c>
      <c r="L59" s="38">
        <f t="shared" si="17"/>
        <v>0</v>
      </c>
    </row>
    <row r="60" spans="1:53" ht="31.5" x14ac:dyDescent="0.25">
      <c r="A60" s="66" t="s">
        <v>98</v>
      </c>
      <c r="B60" s="40" t="s">
        <v>30</v>
      </c>
      <c r="C60" s="5" t="s">
        <v>20</v>
      </c>
      <c r="D60" s="41" t="s">
        <v>33</v>
      </c>
      <c r="E60" s="42" t="s">
        <v>190</v>
      </c>
      <c r="F60" s="5" t="s">
        <v>100</v>
      </c>
      <c r="G60" s="5"/>
      <c r="H60" s="5"/>
      <c r="I60" s="41"/>
      <c r="J60" s="38">
        <f>J61</f>
        <v>0</v>
      </c>
      <c r="K60" s="38">
        <f t="shared" si="17"/>
        <v>0</v>
      </c>
      <c r="L60" s="38">
        <f t="shared" si="17"/>
        <v>0</v>
      </c>
    </row>
    <row r="61" spans="1:53" ht="15.75" x14ac:dyDescent="0.25">
      <c r="A61" s="64" t="s">
        <v>12</v>
      </c>
      <c r="B61" s="40" t="s">
        <v>30</v>
      </c>
      <c r="C61" s="5" t="s">
        <v>20</v>
      </c>
      <c r="D61" s="41" t="s">
        <v>33</v>
      </c>
      <c r="E61" s="42" t="s">
        <v>190</v>
      </c>
      <c r="F61" s="5" t="s">
        <v>100</v>
      </c>
      <c r="G61" s="5" t="s">
        <v>13</v>
      </c>
      <c r="H61" s="5"/>
      <c r="I61" s="41"/>
      <c r="J61" s="38">
        <f>J62</f>
        <v>0</v>
      </c>
      <c r="K61" s="38">
        <f t="shared" si="17"/>
        <v>0</v>
      </c>
      <c r="L61" s="38">
        <f t="shared" si="17"/>
        <v>0</v>
      </c>
    </row>
    <row r="62" spans="1:53" ht="47.25" x14ac:dyDescent="0.25">
      <c r="A62" s="64" t="s">
        <v>29</v>
      </c>
      <c r="B62" s="40" t="s">
        <v>30</v>
      </c>
      <c r="C62" s="5" t="s">
        <v>20</v>
      </c>
      <c r="D62" s="41" t="s">
        <v>33</v>
      </c>
      <c r="E62" s="42" t="s">
        <v>190</v>
      </c>
      <c r="F62" s="5" t="s">
        <v>100</v>
      </c>
      <c r="G62" s="5" t="s">
        <v>13</v>
      </c>
      <c r="H62" s="5" t="s">
        <v>24</v>
      </c>
      <c r="I62" s="41"/>
      <c r="J62" s="38">
        <f>J63</f>
        <v>0</v>
      </c>
      <c r="K62" s="38">
        <f t="shared" si="17"/>
        <v>0</v>
      </c>
      <c r="L62" s="38">
        <f t="shared" si="17"/>
        <v>0</v>
      </c>
    </row>
    <row r="63" spans="1:53" ht="47.25" x14ac:dyDescent="0.25">
      <c r="A63" s="207" t="s">
        <v>150</v>
      </c>
      <c r="B63" s="103" t="s">
        <v>30</v>
      </c>
      <c r="C63" s="90" t="s">
        <v>20</v>
      </c>
      <c r="D63" s="61" t="s">
        <v>33</v>
      </c>
      <c r="E63" s="92" t="s">
        <v>190</v>
      </c>
      <c r="F63" s="90" t="s">
        <v>100</v>
      </c>
      <c r="G63" s="90" t="s">
        <v>13</v>
      </c>
      <c r="H63" s="90" t="s">
        <v>24</v>
      </c>
      <c r="I63" s="61" t="s">
        <v>158</v>
      </c>
      <c r="J63" s="87">
        <f>'Прил 2'!J18</f>
        <v>0</v>
      </c>
      <c r="K63" s="87">
        <f>'Прил 2'!K18</f>
        <v>0</v>
      </c>
      <c r="L63" s="87">
        <f>'Прил 2'!L18</f>
        <v>0</v>
      </c>
    </row>
    <row r="64" spans="1:53" ht="31.5" x14ac:dyDescent="0.25">
      <c r="A64" s="64" t="s">
        <v>129</v>
      </c>
      <c r="B64" s="40" t="s">
        <v>30</v>
      </c>
      <c r="C64" s="5" t="s">
        <v>21</v>
      </c>
      <c r="D64" s="41"/>
      <c r="E64" s="42"/>
      <c r="F64" s="5"/>
      <c r="G64" s="44"/>
      <c r="H64" s="5"/>
      <c r="I64" s="41"/>
      <c r="J64" s="38">
        <f>J65+J71+J82</f>
        <v>842</v>
      </c>
      <c r="K64" s="38">
        <f t="shared" ref="K64:L64" si="18">K65+K71</f>
        <v>670.7</v>
      </c>
      <c r="L64" s="38">
        <f t="shared" si="18"/>
        <v>537.28675999999996</v>
      </c>
    </row>
    <row r="65" spans="1:12" ht="30.75" customHeight="1" x14ac:dyDescent="0.25">
      <c r="A65" s="64" t="s">
        <v>35</v>
      </c>
      <c r="B65" s="40" t="s">
        <v>30</v>
      </c>
      <c r="C65" s="5" t="s">
        <v>21</v>
      </c>
      <c r="D65" s="41" t="s">
        <v>33</v>
      </c>
      <c r="E65" s="42" t="s">
        <v>36</v>
      </c>
      <c r="F65" s="5"/>
      <c r="G65" s="44"/>
      <c r="H65" s="5"/>
      <c r="I65" s="45"/>
      <c r="J65" s="38">
        <f>J66</f>
        <v>588</v>
      </c>
      <c r="K65" s="38">
        <f>K68</f>
        <v>518</v>
      </c>
      <c r="L65" s="70">
        <f>L68</f>
        <v>433.28676000000002</v>
      </c>
    </row>
    <row r="66" spans="1:12" ht="84" customHeight="1" x14ac:dyDescent="0.25">
      <c r="A66" s="66" t="s">
        <v>97</v>
      </c>
      <c r="B66" s="40" t="s">
        <v>30</v>
      </c>
      <c r="C66" s="5" t="s">
        <v>21</v>
      </c>
      <c r="D66" s="41" t="s">
        <v>33</v>
      </c>
      <c r="E66" s="42" t="s">
        <v>36</v>
      </c>
      <c r="F66" s="5" t="s">
        <v>99</v>
      </c>
      <c r="G66" s="44"/>
      <c r="H66" s="5"/>
      <c r="I66" s="45"/>
      <c r="J66" s="38">
        <f>J67</f>
        <v>588</v>
      </c>
      <c r="K66" s="38">
        <f t="shared" ref="K66:L66" si="19">K67</f>
        <v>518</v>
      </c>
      <c r="L66" s="38">
        <f t="shared" si="19"/>
        <v>433.28676000000002</v>
      </c>
    </row>
    <row r="67" spans="1:12" ht="30.75" customHeight="1" x14ac:dyDescent="0.25">
      <c r="A67" s="66" t="s">
        <v>98</v>
      </c>
      <c r="B67" s="40" t="s">
        <v>30</v>
      </c>
      <c r="C67" s="5" t="s">
        <v>21</v>
      </c>
      <c r="D67" s="41" t="s">
        <v>33</v>
      </c>
      <c r="E67" s="42" t="s">
        <v>36</v>
      </c>
      <c r="F67" s="5" t="s">
        <v>100</v>
      </c>
      <c r="G67" s="44"/>
      <c r="H67" s="5"/>
      <c r="I67" s="45"/>
      <c r="J67" s="38">
        <f>J68</f>
        <v>588</v>
      </c>
      <c r="K67" s="38">
        <f t="shared" ref="K67:L67" si="20">K68</f>
        <v>518</v>
      </c>
      <c r="L67" s="38">
        <f t="shared" si="20"/>
        <v>433.28676000000002</v>
      </c>
    </row>
    <row r="68" spans="1:12" ht="15.75" x14ac:dyDescent="0.25">
      <c r="A68" s="64" t="s">
        <v>12</v>
      </c>
      <c r="B68" s="40" t="s">
        <v>30</v>
      </c>
      <c r="C68" s="5" t="s">
        <v>21</v>
      </c>
      <c r="D68" s="41" t="s">
        <v>33</v>
      </c>
      <c r="E68" s="42" t="s">
        <v>36</v>
      </c>
      <c r="F68" s="5" t="s">
        <v>100</v>
      </c>
      <c r="G68" s="44" t="s">
        <v>13</v>
      </c>
      <c r="H68" s="5"/>
      <c r="I68" s="45"/>
      <c r="J68" s="38">
        <f>J69</f>
        <v>588</v>
      </c>
      <c r="K68" s="38">
        <f t="shared" ref="K68:L69" si="21">K69</f>
        <v>518</v>
      </c>
      <c r="L68" s="70">
        <f t="shared" si="21"/>
        <v>433.28676000000002</v>
      </c>
    </row>
    <row r="69" spans="1:12" ht="63" customHeight="1" x14ac:dyDescent="0.25">
      <c r="A69" s="64" t="s">
        <v>61</v>
      </c>
      <c r="B69" s="40" t="s">
        <v>30</v>
      </c>
      <c r="C69" s="41" t="s">
        <v>21</v>
      </c>
      <c r="D69" s="41" t="s">
        <v>33</v>
      </c>
      <c r="E69" s="43">
        <v>41110</v>
      </c>
      <c r="F69" s="41" t="s">
        <v>100</v>
      </c>
      <c r="G69" s="45" t="s">
        <v>13</v>
      </c>
      <c r="H69" s="41" t="s">
        <v>14</v>
      </c>
      <c r="I69" s="45"/>
      <c r="J69" s="38">
        <f>J70</f>
        <v>588</v>
      </c>
      <c r="K69" s="38">
        <f t="shared" si="21"/>
        <v>518</v>
      </c>
      <c r="L69" s="70">
        <f t="shared" si="21"/>
        <v>433.28676000000002</v>
      </c>
    </row>
    <row r="70" spans="1:12" ht="47.25" x14ac:dyDescent="0.25">
      <c r="A70" s="207" t="s">
        <v>150</v>
      </c>
      <c r="B70" s="103" t="s">
        <v>30</v>
      </c>
      <c r="C70" s="61" t="s">
        <v>21</v>
      </c>
      <c r="D70" s="61" t="s">
        <v>33</v>
      </c>
      <c r="E70" s="99" t="s">
        <v>36</v>
      </c>
      <c r="F70" s="61" t="s">
        <v>100</v>
      </c>
      <c r="G70" s="218" t="s">
        <v>13</v>
      </c>
      <c r="H70" s="90" t="s">
        <v>14</v>
      </c>
      <c r="I70" s="61" t="s">
        <v>158</v>
      </c>
      <c r="J70" s="87">
        <f>'Прил 2'!J24</f>
        <v>588</v>
      </c>
      <c r="K70" s="87">
        <f>'Прил 2'!K24</f>
        <v>518</v>
      </c>
      <c r="L70" s="87">
        <f>'Прил 2'!L24</f>
        <v>433.28676000000002</v>
      </c>
    </row>
    <row r="71" spans="1:12" ht="31.5" x14ac:dyDescent="0.25">
      <c r="A71" s="47" t="s">
        <v>224</v>
      </c>
      <c r="B71" s="45" t="s">
        <v>30</v>
      </c>
      <c r="C71" s="41" t="s">
        <v>21</v>
      </c>
      <c r="D71" s="41" t="s">
        <v>33</v>
      </c>
      <c r="E71" s="43" t="s">
        <v>37</v>
      </c>
      <c r="F71" s="41"/>
      <c r="G71" s="44"/>
      <c r="H71" s="5"/>
      <c r="I71" s="45"/>
      <c r="J71" s="38">
        <f>J72+J77</f>
        <v>254</v>
      </c>
      <c r="K71" s="38">
        <f t="shared" ref="K71:L71" si="22">K74+K77</f>
        <v>152.69999999999999</v>
      </c>
      <c r="L71" s="38">
        <f t="shared" si="22"/>
        <v>104</v>
      </c>
    </row>
    <row r="72" spans="1:12" ht="31.5" x14ac:dyDescent="0.25">
      <c r="A72" s="47" t="s">
        <v>93</v>
      </c>
      <c r="B72" s="40" t="s">
        <v>30</v>
      </c>
      <c r="C72" s="41" t="s">
        <v>21</v>
      </c>
      <c r="D72" s="41" t="s">
        <v>33</v>
      </c>
      <c r="E72" s="43" t="s">
        <v>37</v>
      </c>
      <c r="F72" s="41" t="s">
        <v>95</v>
      </c>
      <c r="G72" s="44"/>
      <c r="H72" s="5"/>
      <c r="I72" s="45"/>
      <c r="J72" s="38">
        <f>J73</f>
        <v>200</v>
      </c>
      <c r="K72" s="38">
        <f t="shared" ref="K72:L72" si="23">K73</f>
        <v>98.7</v>
      </c>
      <c r="L72" s="38">
        <f t="shared" si="23"/>
        <v>50</v>
      </c>
    </row>
    <row r="73" spans="1:12" ht="47.25" x14ac:dyDescent="0.25">
      <c r="A73" s="47" t="s">
        <v>94</v>
      </c>
      <c r="B73" s="40" t="s">
        <v>30</v>
      </c>
      <c r="C73" s="41" t="s">
        <v>21</v>
      </c>
      <c r="D73" s="41" t="s">
        <v>33</v>
      </c>
      <c r="E73" s="43" t="s">
        <v>37</v>
      </c>
      <c r="F73" s="41" t="s">
        <v>96</v>
      </c>
      <c r="G73" s="44"/>
      <c r="H73" s="5"/>
      <c r="I73" s="45"/>
      <c r="J73" s="38">
        <f>J74</f>
        <v>200</v>
      </c>
      <c r="K73" s="38">
        <f t="shared" ref="K73:L73" si="24">K74</f>
        <v>98.7</v>
      </c>
      <c r="L73" s="38">
        <f t="shared" si="24"/>
        <v>50</v>
      </c>
    </row>
    <row r="74" spans="1:12" ht="15.75" x14ac:dyDescent="0.25">
      <c r="A74" s="64" t="s">
        <v>12</v>
      </c>
      <c r="B74" s="40" t="s">
        <v>30</v>
      </c>
      <c r="C74" s="41" t="s">
        <v>21</v>
      </c>
      <c r="D74" s="41" t="s">
        <v>33</v>
      </c>
      <c r="E74" s="43" t="s">
        <v>37</v>
      </c>
      <c r="F74" s="41" t="s">
        <v>96</v>
      </c>
      <c r="G74" s="44" t="s">
        <v>13</v>
      </c>
      <c r="H74" s="5"/>
      <c r="I74" s="45"/>
      <c r="J74" s="38">
        <f>J75</f>
        <v>200</v>
      </c>
      <c r="K74" s="38">
        <f t="shared" ref="K74:L75" si="25">K75</f>
        <v>98.7</v>
      </c>
      <c r="L74" s="70">
        <f t="shared" si="25"/>
        <v>50</v>
      </c>
    </row>
    <row r="75" spans="1:12" ht="69.75" customHeight="1" x14ac:dyDescent="0.25">
      <c r="A75" s="64" t="s">
        <v>61</v>
      </c>
      <c r="B75" s="40" t="s">
        <v>30</v>
      </c>
      <c r="C75" s="41" t="s">
        <v>21</v>
      </c>
      <c r="D75" s="41" t="s">
        <v>33</v>
      </c>
      <c r="E75" s="43" t="s">
        <v>37</v>
      </c>
      <c r="F75" s="41" t="s">
        <v>96</v>
      </c>
      <c r="G75" s="44" t="s">
        <v>13</v>
      </c>
      <c r="H75" s="5" t="s">
        <v>14</v>
      </c>
      <c r="I75" s="45"/>
      <c r="J75" s="38">
        <f>J76</f>
        <v>200</v>
      </c>
      <c r="K75" s="38">
        <f t="shared" si="25"/>
        <v>98.7</v>
      </c>
      <c r="L75" s="70">
        <f t="shared" si="25"/>
        <v>50</v>
      </c>
    </row>
    <row r="76" spans="1:12" ht="47.25" x14ac:dyDescent="0.25">
      <c r="A76" s="207" t="s">
        <v>150</v>
      </c>
      <c r="B76" s="103" t="s">
        <v>30</v>
      </c>
      <c r="C76" s="61" t="s">
        <v>21</v>
      </c>
      <c r="D76" s="61" t="s">
        <v>33</v>
      </c>
      <c r="E76" s="99" t="s">
        <v>37</v>
      </c>
      <c r="F76" s="61" t="s">
        <v>96</v>
      </c>
      <c r="G76" s="218" t="s">
        <v>13</v>
      </c>
      <c r="H76" s="90" t="s">
        <v>14</v>
      </c>
      <c r="I76" s="61" t="s">
        <v>158</v>
      </c>
      <c r="J76" s="87">
        <f>'Прил 2'!J26</f>
        <v>200</v>
      </c>
      <c r="K76" s="87">
        <f>'Прил 2'!K26</f>
        <v>98.7</v>
      </c>
      <c r="L76" s="87">
        <f>'Прил 2'!L26</f>
        <v>50</v>
      </c>
    </row>
    <row r="77" spans="1:12" ht="31.5" x14ac:dyDescent="0.25">
      <c r="A77" s="47" t="s">
        <v>93</v>
      </c>
      <c r="B77" s="40" t="s">
        <v>30</v>
      </c>
      <c r="C77" s="41" t="s">
        <v>21</v>
      </c>
      <c r="D77" s="41" t="s">
        <v>33</v>
      </c>
      <c r="E77" s="43" t="s">
        <v>37</v>
      </c>
      <c r="F77" s="41" t="s">
        <v>102</v>
      </c>
      <c r="G77" s="44"/>
      <c r="H77" s="5"/>
      <c r="I77" s="45"/>
      <c r="J77" s="38">
        <f>J78</f>
        <v>54</v>
      </c>
      <c r="K77" s="38">
        <f t="shared" ref="K77:L80" si="26">K78</f>
        <v>54</v>
      </c>
      <c r="L77" s="38">
        <f t="shared" ref="L77:L78" si="27">L78</f>
        <v>54</v>
      </c>
    </row>
    <row r="78" spans="1:12" ht="47.25" x14ac:dyDescent="0.25">
      <c r="A78" s="47" t="s">
        <v>94</v>
      </c>
      <c r="B78" s="40" t="s">
        <v>30</v>
      </c>
      <c r="C78" s="41" t="s">
        <v>21</v>
      </c>
      <c r="D78" s="41" t="s">
        <v>33</v>
      </c>
      <c r="E78" s="43" t="s">
        <v>37</v>
      </c>
      <c r="F78" s="41" t="s">
        <v>104</v>
      </c>
      <c r="G78" s="44"/>
      <c r="H78" s="5"/>
      <c r="I78" s="45"/>
      <c r="J78" s="38">
        <f>J79</f>
        <v>54</v>
      </c>
      <c r="K78" s="38">
        <f t="shared" si="26"/>
        <v>54</v>
      </c>
      <c r="L78" s="38">
        <f t="shared" si="27"/>
        <v>54</v>
      </c>
    </row>
    <row r="79" spans="1:12" ht="15.75" x14ac:dyDescent="0.25">
      <c r="A79" s="64" t="s">
        <v>12</v>
      </c>
      <c r="B79" s="40" t="s">
        <v>30</v>
      </c>
      <c r="C79" s="41" t="s">
        <v>21</v>
      </c>
      <c r="D79" s="41" t="s">
        <v>33</v>
      </c>
      <c r="E79" s="43" t="s">
        <v>37</v>
      </c>
      <c r="F79" s="41" t="s">
        <v>104</v>
      </c>
      <c r="G79" s="44" t="s">
        <v>13</v>
      </c>
      <c r="H79" s="5"/>
      <c r="I79" s="45"/>
      <c r="J79" s="38">
        <f>J80</f>
        <v>54</v>
      </c>
      <c r="K79" s="38">
        <f t="shared" si="26"/>
        <v>54</v>
      </c>
      <c r="L79" s="70">
        <f t="shared" si="26"/>
        <v>54</v>
      </c>
    </row>
    <row r="80" spans="1:12" ht="69.75" customHeight="1" x14ac:dyDescent="0.25">
      <c r="A80" s="64" t="s">
        <v>61</v>
      </c>
      <c r="B80" s="40" t="s">
        <v>30</v>
      </c>
      <c r="C80" s="41" t="s">
        <v>21</v>
      </c>
      <c r="D80" s="41" t="s">
        <v>33</v>
      </c>
      <c r="E80" s="43" t="s">
        <v>37</v>
      </c>
      <c r="F80" s="41" t="s">
        <v>104</v>
      </c>
      <c r="G80" s="44" t="s">
        <v>13</v>
      </c>
      <c r="H80" s="5" t="s">
        <v>14</v>
      </c>
      <c r="I80" s="45"/>
      <c r="J80" s="38">
        <f>J81</f>
        <v>54</v>
      </c>
      <c r="K80" s="38">
        <f t="shared" si="26"/>
        <v>54</v>
      </c>
      <c r="L80" s="70">
        <f t="shared" si="26"/>
        <v>54</v>
      </c>
    </row>
    <row r="81" spans="1:12" ht="47.25" x14ac:dyDescent="0.25">
      <c r="A81" s="207" t="s">
        <v>150</v>
      </c>
      <c r="B81" s="103" t="s">
        <v>30</v>
      </c>
      <c r="C81" s="61" t="s">
        <v>21</v>
      </c>
      <c r="D81" s="61" t="s">
        <v>33</v>
      </c>
      <c r="E81" s="99" t="s">
        <v>37</v>
      </c>
      <c r="F81" s="61" t="s">
        <v>104</v>
      </c>
      <c r="G81" s="218" t="s">
        <v>13</v>
      </c>
      <c r="H81" s="90" t="s">
        <v>14</v>
      </c>
      <c r="I81" s="61" t="s">
        <v>158</v>
      </c>
      <c r="J81" s="87">
        <f>'Прил 2'!J28</f>
        <v>54</v>
      </c>
      <c r="K81" s="87">
        <f>'Прил 2'!K28</f>
        <v>54</v>
      </c>
      <c r="L81" s="87">
        <f>'Прил 2'!L28</f>
        <v>54</v>
      </c>
    </row>
    <row r="82" spans="1:12" ht="0.75" customHeight="1" x14ac:dyDescent="0.25">
      <c r="A82" s="47" t="s">
        <v>189</v>
      </c>
      <c r="B82" s="40" t="s">
        <v>30</v>
      </c>
      <c r="C82" s="41" t="s">
        <v>21</v>
      </c>
      <c r="D82" s="41" t="s">
        <v>33</v>
      </c>
      <c r="E82" s="43" t="s">
        <v>190</v>
      </c>
      <c r="F82" s="41"/>
      <c r="G82" s="44"/>
      <c r="H82" s="5"/>
      <c r="I82" s="45"/>
      <c r="J82" s="38">
        <f>J83</f>
        <v>0</v>
      </c>
      <c r="K82" s="38">
        <f t="shared" ref="K82:L86" si="28">K83</f>
        <v>0</v>
      </c>
      <c r="L82" s="38">
        <f t="shared" si="28"/>
        <v>0</v>
      </c>
    </row>
    <row r="83" spans="1:12" ht="78.75" hidden="1" x14ac:dyDescent="0.25">
      <c r="A83" s="66" t="s">
        <v>97</v>
      </c>
      <c r="B83" s="40" t="s">
        <v>30</v>
      </c>
      <c r="C83" s="41" t="s">
        <v>21</v>
      </c>
      <c r="D83" s="41" t="s">
        <v>33</v>
      </c>
      <c r="E83" s="43" t="s">
        <v>190</v>
      </c>
      <c r="F83" s="41" t="s">
        <v>99</v>
      </c>
      <c r="G83" s="44"/>
      <c r="H83" s="5"/>
      <c r="I83" s="45"/>
      <c r="J83" s="38">
        <f>J84</f>
        <v>0</v>
      </c>
      <c r="K83" s="38">
        <f t="shared" si="28"/>
        <v>0</v>
      </c>
      <c r="L83" s="38">
        <f t="shared" si="28"/>
        <v>0</v>
      </c>
    </row>
    <row r="84" spans="1:12" ht="31.5" hidden="1" x14ac:dyDescent="0.25">
      <c r="A84" s="66" t="s">
        <v>98</v>
      </c>
      <c r="B84" s="40" t="s">
        <v>30</v>
      </c>
      <c r="C84" s="41" t="s">
        <v>21</v>
      </c>
      <c r="D84" s="41" t="s">
        <v>33</v>
      </c>
      <c r="E84" s="43" t="s">
        <v>190</v>
      </c>
      <c r="F84" s="41" t="s">
        <v>100</v>
      </c>
      <c r="G84" s="44"/>
      <c r="H84" s="5"/>
      <c r="I84" s="45"/>
      <c r="J84" s="38">
        <f>J85</f>
        <v>0</v>
      </c>
      <c r="K84" s="38">
        <f t="shared" si="28"/>
        <v>0</v>
      </c>
      <c r="L84" s="38">
        <f t="shared" si="28"/>
        <v>0</v>
      </c>
    </row>
    <row r="85" spans="1:12" ht="15.75" hidden="1" x14ac:dyDescent="0.25">
      <c r="A85" s="64" t="s">
        <v>12</v>
      </c>
      <c r="B85" s="40" t="s">
        <v>30</v>
      </c>
      <c r="C85" s="41" t="s">
        <v>21</v>
      </c>
      <c r="D85" s="41" t="s">
        <v>33</v>
      </c>
      <c r="E85" s="43" t="s">
        <v>190</v>
      </c>
      <c r="F85" s="41" t="s">
        <v>100</v>
      </c>
      <c r="G85" s="44" t="s">
        <v>13</v>
      </c>
      <c r="H85" s="5"/>
      <c r="I85" s="45"/>
      <c r="J85" s="38">
        <f>J86</f>
        <v>0</v>
      </c>
      <c r="K85" s="38">
        <f t="shared" si="28"/>
        <v>0</v>
      </c>
      <c r="L85" s="38">
        <f t="shared" si="28"/>
        <v>0</v>
      </c>
    </row>
    <row r="86" spans="1:12" ht="63" hidden="1" x14ac:dyDescent="0.25">
      <c r="A86" s="64" t="s">
        <v>61</v>
      </c>
      <c r="B86" s="40" t="s">
        <v>30</v>
      </c>
      <c r="C86" s="41" t="s">
        <v>21</v>
      </c>
      <c r="D86" s="41" t="s">
        <v>33</v>
      </c>
      <c r="E86" s="43" t="s">
        <v>190</v>
      </c>
      <c r="F86" s="41" t="s">
        <v>100</v>
      </c>
      <c r="G86" s="44" t="s">
        <v>13</v>
      </c>
      <c r="H86" s="5" t="s">
        <v>14</v>
      </c>
      <c r="I86" s="45"/>
      <c r="J86" s="38">
        <f>J87</f>
        <v>0</v>
      </c>
      <c r="K86" s="38">
        <f t="shared" si="28"/>
        <v>0</v>
      </c>
      <c r="L86" s="38">
        <f t="shared" si="28"/>
        <v>0</v>
      </c>
    </row>
    <row r="87" spans="1:12" ht="47.25" hidden="1" x14ac:dyDescent="0.25">
      <c r="A87" s="207" t="s">
        <v>150</v>
      </c>
      <c r="B87" s="103" t="s">
        <v>30</v>
      </c>
      <c r="C87" s="61" t="s">
        <v>21</v>
      </c>
      <c r="D87" s="61" t="s">
        <v>33</v>
      </c>
      <c r="E87" s="99" t="s">
        <v>190</v>
      </c>
      <c r="F87" s="61" t="s">
        <v>100</v>
      </c>
      <c r="G87" s="218" t="s">
        <v>13</v>
      </c>
      <c r="H87" s="90" t="s">
        <v>14</v>
      </c>
      <c r="I87" s="219" t="s">
        <v>158</v>
      </c>
      <c r="J87" s="87">
        <f>'Прил 2'!J32</f>
        <v>0</v>
      </c>
      <c r="K87" s="87">
        <f>'Прил 2'!K32</f>
        <v>0</v>
      </c>
      <c r="L87" s="87">
        <f>'Прил 2'!L32</f>
        <v>0</v>
      </c>
    </row>
    <row r="88" spans="1:12" ht="63" x14ac:dyDescent="0.25">
      <c r="A88" s="65" t="s">
        <v>153</v>
      </c>
      <c r="B88" s="67">
        <v>89</v>
      </c>
      <c r="C88" s="68"/>
      <c r="D88" s="41"/>
      <c r="E88" s="43"/>
      <c r="F88" s="41"/>
      <c r="G88" s="45"/>
      <c r="H88" s="41"/>
      <c r="I88" s="45"/>
      <c r="J88" s="38">
        <f>J89</f>
        <v>1055.4000000000001</v>
      </c>
      <c r="K88" s="38">
        <f t="shared" ref="K88:L88" si="29">K89</f>
        <v>395.3</v>
      </c>
      <c r="L88" s="38">
        <f t="shared" si="29"/>
        <v>349.3</v>
      </c>
    </row>
    <row r="89" spans="1:12" ht="80.25" customHeight="1" x14ac:dyDescent="0.25">
      <c r="A89" s="65" t="s">
        <v>154</v>
      </c>
      <c r="B89" s="67">
        <v>89</v>
      </c>
      <c r="C89" s="68" t="s">
        <v>20</v>
      </c>
      <c r="D89" s="41"/>
      <c r="E89" s="43"/>
      <c r="F89" s="41"/>
      <c r="G89" s="45"/>
      <c r="H89" s="41"/>
      <c r="I89" s="45"/>
      <c r="J89" s="38">
        <f>J95+J101+J107+J148+J159+J125+J131+J153+J113+J132+J119+J138</f>
        <v>1055.4000000000001</v>
      </c>
      <c r="K89" s="38">
        <f t="shared" ref="K89:L89" si="30">K95+K101+K107+K148+K159+K125+K131+K153+K113+K132+K119+K138</f>
        <v>395.3</v>
      </c>
      <c r="L89" s="38">
        <f t="shared" si="30"/>
        <v>349.3</v>
      </c>
    </row>
    <row r="90" spans="1:12" ht="15.75" x14ac:dyDescent="0.25">
      <c r="A90" s="64" t="s">
        <v>55</v>
      </c>
      <c r="B90" s="69">
        <v>89</v>
      </c>
      <c r="C90" s="41">
        <v>1</v>
      </c>
      <c r="D90" s="41" t="s">
        <v>33</v>
      </c>
      <c r="E90" s="43" t="s">
        <v>56</v>
      </c>
      <c r="F90" s="41"/>
      <c r="G90" s="45"/>
      <c r="H90" s="41"/>
      <c r="I90" s="41"/>
      <c r="J90" s="38">
        <f>J93</f>
        <v>300.5</v>
      </c>
      <c r="K90" s="38">
        <f>K93</f>
        <v>266.60000000000002</v>
      </c>
      <c r="L90" s="70">
        <f>L93</f>
        <v>231.7</v>
      </c>
    </row>
    <row r="91" spans="1:12" ht="31.5" x14ac:dyDescent="0.25">
      <c r="A91" s="65" t="s">
        <v>89</v>
      </c>
      <c r="B91" s="69">
        <v>89</v>
      </c>
      <c r="C91" s="41">
        <v>1</v>
      </c>
      <c r="D91" s="41" t="s">
        <v>33</v>
      </c>
      <c r="E91" s="43" t="s">
        <v>56</v>
      </c>
      <c r="F91" s="41" t="s">
        <v>91</v>
      </c>
      <c r="G91" s="45"/>
      <c r="H91" s="41"/>
      <c r="I91" s="41"/>
      <c r="J91" s="38">
        <f>J92</f>
        <v>300.5</v>
      </c>
      <c r="K91" s="38">
        <f t="shared" ref="K91:L91" si="31">K92</f>
        <v>266.60000000000002</v>
      </c>
      <c r="L91" s="38">
        <f t="shared" si="31"/>
        <v>231.7</v>
      </c>
    </row>
    <row r="92" spans="1:12" ht="31.5" x14ac:dyDescent="0.25">
      <c r="A92" s="65" t="s">
        <v>90</v>
      </c>
      <c r="B92" s="69">
        <v>89</v>
      </c>
      <c r="C92" s="41">
        <v>1</v>
      </c>
      <c r="D92" s="41" t="s">
        <v>33</v>
      </c>
      <c r="E92" s="43" t="s">
        <v>56</v>
      </c>
      <c r="F92" s="41" t="s">
        <v>92</v>
      </c>
      <c r="G92" s="45"/>
      <c r="H92" s="41"/>
      <c r="I92" s="41"/>
      <c r="J92" s="38">
        <f>J93</f>
        <v>300.5</v>
      </c>
      <c r="K92" s="38">
        <f t="shared" ref="K92:L92" si="32">K93</f>
        <v>266.60000000000002</v>
      </c>
      <c r="L92" s="38">
        <f t="shared" si="32"/>
        <v>231.7</v>
      </c>
    </row>
    <row r="93" spans="1:12" ht="15.75" x14ac:dyDescent="0.25">
      <c r="A93" s="64" t="s">
        <v>54</v>
      </c>
      <c r="B93" s="69">
        <v>89</v>
      </c>
      <c r="C93" s="41">
        <v>1</v>
      </c>
      <c r="D93" s="41" t="s">
        <v>33</v>
      </c>
      <c r="E93" s="43" t="s">
        <v>56</v>
      </c>
      <c r="F93" s="41" t="s">
        <v>92</v>
      </c>
      <c r="G93" s="45" t="s">
        <v>27</v>
      </c>
      <c r="H93" s="41"/>
      <c r="I93" s="41"/>
      <c r="J93" s="38">
        <f>J94</f>
        <v>300.5</v>
      </c>
      <c r="K93" s="38">
        <f t="shared" ref="K93:L94" si="33">K94</f>
        <v>266.60000000000002</v>
      </c>
      <c r="L93" s="70">
        <f t="shared" si="33"/>
        <v>231.7</v>
      </c>
    </row>
    <row r="94" spans="1:12" ht="15.75" x14ac:dyDescent="0.25">
      <c r="A94" s="64" t="s">
        <v>23</v>
      </c>
      <c r="B94" s="69">
        <v>89</v>
      </c>
      <c r="C94" s="41">
        <v>1</v>
      </c>
      <c r="D94" s="41" t="s">
        <v>33</v>
      </c>
      <c r="E94" s="43" t="s">
        <v>56</v>
      </c>
      <c r="F94" s="41" t="s">
        <v>92</v>
      </c>
      <c r="G94" s="45" t="s">
        <v>27</v>
      </c>
      <c r="H94" s="41" t="s">
        <v>13</v>
      </c>
      <c r="I94" s="41"/>
      <c r="J94" s="38">
        <f>J95</f>
        <v>300.5</v>
      </c>
      <c r="K94" s="38">
        <f t="shared" si="33"/>
        <v>266.60000000000002</v>
      </c>
      <c r="L94" s="70">
        <f t="shared" si="33"/>
        <v>231.7</v>
      </c>
    </row>
    <row r="95" spans="1:12" ht="52.15" customHeight="1" x14ac:dyDescent="0.25">
      <c r="A95" s="207" t="s">
        <v>150</v>
      </c>
      <c r="B95" s="101">
        <v>89</v>
      </c>
      <c r="C95" s="61">
        <v>1</v>
      </c>
      <c r="D95" s="61" t="s">
        <v>33</v>
      </c>
      <c r="E95" s="99" t="s">
        <v>56</v>
      </c>
      <c r="F95" s="61" t="s">
        <v>92</v>
      </c>
      <c r="G95" s="219" t="s">
        <v>27</v>
      </c>
      <c r="H95" s="61" t="s">
        <v>13</v>
      </c>
      <c r="I95" s="61" t="s">
        <v>158</v>
      </c>
      <c r="J95" s="87">
        <f>'Прил 2'!J116</f>
        <v>300.5</v>
      </c>
      <c r="K95" s="87">
        <f>'Прил 2'!K116</f>
        <v>266.60000000000002</v>
      </c>
      <c r="L95" s="87">
        <f>'Прил 2'!L116</f>
        <v>231.7</v>
      </c>
    </row>
    <row r="96" spans="1:12" ht="52.9" customHeight="1" x14ac:dyDescent="0.25">
      <c r="A96" s="47" t="s">
        <v>155</v>
      </c>
      <c r="B96" s="40">
        <v>89</v>
      </c>
      <c r="C96" s="41" t="s">
        <v>20</v>
      </c>
      <c r="D96" s="41" t="s">
        <v>33</v>
      </c>
      <c r="E96" s="43" t="s">
        <v>42</v>
      </c>
      <c r="F96" s="41"/>
      <c r="G96" s="45"/>
      <c r="H96" s="41"/>
      <c r="I96" s="45"/>
      <c r="J96" s="38">
        <f>J99</f>
        <v>5</v>
      </c>
      <c r="K96" s="38">
        <f>K99</f>
        <v>5</v>
      </c>
      <c r="L96" s="70">
        <f>L99</f>
        <v>5</v>
      </c>
    </row>
    <row r="97" spans="1:12" ht="21.6" customHeight="1" x14ac:dyDescent="0.25">
      <c r="A97" s="71" t="s">
        <v>101</v>
      </c>
      <c r="B97" s="40" t="s">
        <v>44</v>
      </c>
      <c r="C97" s="41" t="s">
        <v>20</v>
      </c>
      <c r="D97" s="41" t="s">
        <v>33</v>
      </c>
      <c r="E97" s="43" t="s">
        <v>42</v>
      </c>
      <c r="F97" s="41" t="s">
        <v>102</v>
      </c>
      <c r="G97" s="45"/>
      <c r="H97" s="41"/>
      <c r="I97" s="45"/>
      <c r="J97" s="38">
        <f>J98</f>
        <v>5</v>
      </c>
      <c r="K97" s="38">
        <f t="shared" ref="K97:L97" si="34">K98</f>
        <v>5</v>
      </c>
      <c r="L97" s="38">
        <f t="shared" si="34"/>
        <v>5</v>
      </c>
    </row>
    <row r="98" spans="1:12" ht="22.15" customHeight="1" x14ac:dyDescent="0.25">
      <c r="A98" s="47" t="s">
        <v>43</v>
      </c>
      <c r="B98" s="40" t="s">
        <v>44</v>
      </c>
      <c r="C98" s="41" t="s">
        <v>20</v>
      </c>
      <c r="D98" s="41" t="s">
        <v>33</v>
      </c>
      <c r="E98" s="43" t="s">
        <v>42</v>
      </c>
      <c r="F98" s="41" t="s">
        <v>45</v>
      </c>
      <c r="G98" s="45"/>
      <c r="H98" s="41"/>
      <c r="I98" s="45"/>
      <c r="J98" s="38">
        <f>J99</f>
        <v>5</v>
      </c>
      <c r="K98" s="38">
        <f t="shared" ref="K98:L98" si="35">K99</f>
        <v>5</v>
      </c>
      <c r="L98" s="38">
        <f t="shared" si="35"/>
        <v>5</v>
      </c>
    </row>
    <row r="99" spans="1:12" ht="15.75" x14ac:dyDescent="0.25">
      <c r="A99" s="64" t="s">
        <v>12</v>
      </c>
      <c r="B99" s="40" t="s">
        <v>44</v>
      </c>
      <c r="C99" s="41" t="s">
        <v>20</v>
      </c>
      <c r="D99" s="41" t="s">
        <v>33</v>
      </c>
      <c r="E99" s="43" t="s">
        <v>42</v>
      </c>
      <c r="F99" s="41" t="s">
        <v>45</v>
      </c>
      <c r="G99" s="45" t="s">
        <v>13</v>
      </c>
      <c r="H99" s="41"/>
      <c r="I99" s="45"/>
      <c r="J99" s="38">
        <f>J100</f>
        <v>5</v>
      </c>
      <c r="K99" s="38">
        <f t="shared" ref="K99:L100" si="36">K100</f>
        <v>5</v>
      </c>
      <c r="L99" s="70">
        <f t="shared" si="36"/>
        <v>5</v>
      </c>
    </row>
    <row r="100" spans="1:12" ht="15.75" x14ac:dyDescent="0.25">
      <c r="A100" s="64" t="s">
        <v>62</v>
      </c>
      <c r="B100" s="40" t="s">
        <v>44</v>
      </c>
      <c r="C100" s="41" t="s">
        <v>20</v>
      </c>
      <c r="D100" s="41" t="s">
        <v>33</v>
      </c>
      <c r="E100" s="43" t="s">
        <v>42</v>
      </c>
      <c r="F100" s="41" t="s">
        <v>45</v>
      </c>
      <c r="G100" s="45" t="s">
        <v>13</v>
      </c>
      <c r="H100" s="41" t="s">
        <v>41</v>
      </c>
      <c r="I100" s="41"/>
      <c r="J100" s="38">
        <f>J101</f>
        <v>5</v>
      </c>
      <c r="K100" s="38">
        <f t="shared" si="36"/>
        <v>5</v>
      </c>
      <c r="L100" s="70">
        <f t="shared" si="36"/>
        <v>5</v>
      </c>
    </row>
    <row r="101" spans="1:12" ht="47.25" x14ac:dyDescent="0.25">
      <c r="A101" s="207" t="s">
        <v>150</v>
      </c>
      <c r="B101" s="220">
        <v>89</v>
      </c>
      <c r="C101" s="221" t="s">
        <v>20</v>
      </c>
      <c r="D101" s="61" t="s">
        <v>33</v>
      </c>
      <c r="E101" s="99" t="s">
        <v>42</v>
      </c>
      <c r="F101" s="61" t="s">
        <v>45</v>
      </c>
      <c r="G101" s="219" t="s">
        <v>13</v>
      </c>
      <c r="H101" s="61" t="s">
        <v>41</v>
      </c>
      <c r="I101" s="61" t="s">
        <v>158</v>
      </c>
      <c r="J101" s="87">
        <f>'Прил 2'!J43</f>
        <v>5</v>
      </c>
      <c r="K101" s="87">
        <f>'Прил 2'!K43</f>
        <v>5</v>
      </c>
      <c r="L101" s="87">
        <f>'Прил 2'!L43</f>
        <v>5</v>
      </c>
    </row>
    <row r="102" spans="1:12" ht="15.75" x14ac:dyDescent="0.25">
      <c r="A102" s="64" t="s">
        <v>58</v>
      </c>
      <c r="B102" s="69">
        <v>89</v>
      </c>
      <c r="C102" s="41">
        <v>1</v>
      </c>
      <c r="D102" s="41" t="s">
        <v>33</v>
      </c>
      <c r="E102" s="43">
        <v>41240</v>
      </c>
      <c r="F102" s="41"/>
      <c r="G102" s="45"/>
      <c r="H102" s="41"/>
      <c r="I102" s="41"/>
      <c r="J102" s="38">
        <f>J105</f>
        <v>3.3</v>
      </c>
      <c r="K102" s="38">
        <f>K105</f>
        <v>3.3</v>
      </c>
      <c r="L102" s="70">
        <f>L105</f>
        <v>3.3</v>
      </c>
    </row>
    <row r="103" spans="1:12" ht="31.5" x14ac:dyDescent="0.25">
      <c r="A103" s="47" t="s">
        <v>86</v>
      </c>
      <c r="B103" s="69">
        <v>89</v>
      </c>
      <c r="C103" s="41">
        <v>1</v>
      </c>
      <c r="D103" s="41" t="s">
        <v>33</v>
      </c>
      <c r="E103" s="43" t="s">
        <v>63</v>
      </c>
      <c r="F103" s="41" t="s">
        <v>87</v>
      </c>
      <c r="G103" s="45"/>
      <c r="H103" s="41"/>
      <c r="I103" s="41"/>
      <c r="J103" s="38">
        <f>J104</f>
        <v>3.3</v>
      </c>
      <c r="K103" s="38">
        <f t="shared" ref="K103:L103" si="37">K104</f>
        <v>3.3</v>
      </c>
      <c r="L103" s="38">
        <f t="shared" si="37"/>
        <v>3.3</v>
      </c>
    </row>
    <row r="104" spans="1:12" ht="15.75" x14ac:dyDescent="0.25">
      <c r="A104" s="71" t="s">
        <v>59</v>
      </c>
      <c r="B104" s="69">
        <v>89</v>
      </c>
      <c r="C104" s="41">
        <v>1</v>
      </c>
      <c r="D104" s="41" t="s">
        <v>33</v>
      </c>
      <c r="E104" s="43" t="s">
        <v>63</v>
      </c>
      <c r="F104" s="41" t="s">
        <v>147</v>
      </c>
      <c r="G104" s="45"/>
      <c r="H104" s="41"/>
      <c r="I104" s="41"/>
      <c r="J104" s="38">
        <f>J105</f>
        <v>3.3</v>
      </c>
      <c r="K104" s="38">
        <f t="shared" ref="K104:L104" si="38">K105</f>
        <v>3.3</v>
      </c>
      <c r="L104" s="38">
        <f t="shared" si="38"/>
        <v>3.3</v>
      </c>
    </row>
    <row r="105" spans="1:12" ht="31.5" x14ac:dyDescent="0.25">
      <c r="A105" s="64" t="s">
        <v>15</v>
      </c>
      <c r="B105" s="69">
        <v>89</v>
      </c>
      <c r="C105" s="41">
        <v>1</v>
      </c>
      <c r="D105" s="41" t="s">
        <v>33</v>
      </c>
      <c r="E105" s="43" t="s">
        <v>63</v>
      </c>
      <c r="F105" s="41" t="s">
        <v>147</v>
      </c>
      <c r="G105" s="45" t="s">
        <v>28</v>
      </c>
      <c r="H105" s="41"/>
      <c r="I105" s="41"/>
      <c r="J105" s="38">
        <f>J106</f>
        <v>3.3</v>
      </c>
      <c r="K105" s="38">
        <f t="shared" ref="K105:L106" si="39">K106</f>
        <v>3.3</v>
      </c>
      <c r="L105" s="70">
        <f t="shared" si="39"/>
        <v>3.3</v>
      </c>
    </row>
    <row r="106" spans="1:12" ht="31.5" x14ac:dyDescent="0.25">
      <c r="A106" s="64" t="s">
        <v>57</v>
      </c>
      <c r="B106" s="69">
        <v>89</v>
      </c>
      <c r="C106" s="41">
        <v>1</v>
      </c>
      <c r="D106" s="41" t="s">
        <v>33</v>
      </c>
      <c r="E106" s="43" t="s">
        <v>63</v>
      </c>
      <c r="F106" s="41" t="s">
        <v>147</v>
      </c>
      <c r="G106" s="45" t="s">
        <v>28</v>
      </c>
      <c r="H106" s="41" t="s">
        <v>13</v>
      </c>
      <c r="I106" s="41"/>
      <c r="J106" s="38">
        <f>J107</f>
        <v>3.3</v>
      </c>
      <c r="K106" s="38">
        <f t="shared" si="39"/>
        <v>3.3</v>
      </c>
      <c r="L106" s="70">
        <f t="shared" si="39"/>
        <v>3.3</v>
      </c>
    </row>
    <row r="107" spans="1:12" ht="47.25" x14ac:dyDescent="0.25">
      <c r="A107" s="207" t="s">
        <v>150</v>
      </c>
      <c r="B107" s="219">
        <v>89</v>
      </c>
      <c r="C107" s="61">
        <v>1</v>
      </c>
      <c r="D107" s="61" t="s">
        <v>33</v>
      </c>
      <c r="E107" s="99" t="s">
        <v>63</v>
      </c>
      <c r="F107" s="61" t="s">
        <v>147</v>
      </c>
      <c r="G107" s="219" t="s">
        <v>28</v>
      </c>
      <c r="H107" s="61" t="s">
        <v>13</v>
      </c>
      <c r="I107" s="61" t="s">
        <v>158</v>
      </c>
      <c r="J107" s="87">
        <f>'Прил 2'!J123</f>
        <v>3.3</v>
      </c>
      <c r="K107" s="87">
        <f>'Прил 2'!K123</f>
        <v>3.3</v>
      </c>
      <c r="L107" s="87">
        <f>'Прил 2'!L123</f>
        <v>3.3</v>
      </c>
    </row>
    <row r="108" spans="1:12" ht="15.75" x14ac:dyDescent="0.25">
      <c r="A108" s="71" t="s">
        <v>218</v>
      </c>
      <c r="B108" s="5">
        <v>89</v>
      </c>
      <c r="C108" s="41" t="s">
        <v>20</v>
      </c>
      <c r="D108" s="41" t="s">
        <v>33</v>
      </c>
      <c r="E108" s="41" t="s">
        <v>161</v>
      </c>
      <c r="F108" s="41"/>
      <c r="G108" s="41"/>
      <c r="H108" s="41"/>
      <c r="I108" s="41"/>
      <c r="J108" s="38">
        <f t="shared" ref="J108:L112" si="40">J109</f>
        <v>0</v>
      </c>
      <c r="K108" s="38">
        <f t="shared" si="40"/>
        <v>33.9</v>
      </c>
      <c r="L108" s="38">
        <f t="shared" si="40"/>
        <v>68.8</v>
      </c>
    </row>
    <row r="109" spans="1:12" ht="15.75" x14ac:dyDescent="0.25">
      <c r="A109" s="71" t="s">
        <v>101</v>
      </c>
      <c r="B109" s="169">
        <v>89</v>
      </c>
      <c r="C109" s="41" t="s">
        <v>20</v>
      </c>
      <c r="D109" s="41" t="s">
        <v>33</v>
      </c>
      <c r="E109" s="41" t="s">
        <v>161</v>
      </c>
      <c r="F109" s="41" t="s">
        <v>102</v>
      </c>
      <c r="G109" s="41"/>
      <c r="H109" s="41"/>
      <c r="I109" s="41"/>
      <c r="J109" s="38">
        <f t="shared" si="40"/>
        <v>0</v>
      </c>
      <c r="K109" s="38">
        <f t="shared" si="40"/>
        <v>33.9</v>
      </c>
      <c r="L109" s="38">
        <f t="shared" si="40"/>
        <v>68.8</v>
      </c>
    </row>
    <row r="110" spans="1:12" ht="15.75" x14ac:dyDescent="0.25">
      <c r="A110" s="71" t="s">
        <v>43</v>
      </c>
      <c r="B110" s="169">
        <v>89</v>
      </c>
      <c r="C110" s="41" t="s">
        <v>20</v>
      </c>
      <c r="D110" s="41" t="s">
        <v>33</v>
      </c>
      <c r="E110" s="41" t="s">
        <v>161</v>
      </c>
      <c r="F110" s="41" t="s">
        <v>45</v>
      </c>
      <c r="G110" s="41"/>
      <c r="H110" s="41"/>
      <c r="I110" s="41"/>
      <c r="J110" s="38">
        <f t="shared" si="40"/>
        <v>0</v>
      </c>
      <c r="K110" s="38">
        <f t="shared" si="40"/>
        <v>33.9</v>
      </c>
      <c r="L110" s="38">
        <f t="shared" si="40"/>
        <v>68.8</v>
      </c>
    </row>
    <row r="111" spans="1:12" ht="15.75" x14ac:dyDescent="0.25">
      <c r="A111" s="71" t="s">
        <v>218</v>
      </c>
      <c r="B111" s="169">
        <v>89</v>
      </c>
      <c r="C111" s="41" t="s">
        <v>20</v>
      </c>
      <c r="D111" s="41" t="s">
        <v>33</v>
      </c>
      <c r="E111" s="41" t="s">
        <v>161</v>
      </c>
      <c r="F111" s="41" t="s">
        <v>45</v>
      </c>
      <c r="G111" s="41" t="s">
        <v>160</v>
      </c>
      <c r="H111" s="41"/>
      <c r="I111" s="41"/>
      <c r="J111" s="38">
        <f t="shared" si="40"/>
        <v>0</v>
      </c>
      <c r="K111" s="38">
        <f t="shared" si="40"/>
        <v>33.9</v>
      </c>
      <c r="L111" s="38">
        <f t="shared" si="40"/>
        <v>68.8</v>
      </c>
    </row>
    <row r="112" spans="1:12" ht="15.75" x14ac:dyDescent="0.25">
      <c r="A112" s="71" t="s">
        <v>218</v>
      </c>
      <c r="B112" s="169">
        <v>89</v>
      </c>
      <c r="C112" s="41" t="s">
        <v>20</v>
      </c>
      <c r="D112" s="41" t="s">
        <v>33</v>
      </c>
      <c r="E112" s="41" t="s">
        <v>161</v>
      </c>
      <c r="F112" s="41" t="s">
        <v>45</v>
      </c>
      <c r="G112" s="41" t="s">
        <v>160</v>
      </c>
      <c r="H112" s="41" t="s">
        <v>160</v>
      </c>
      <c r="I112" s="41"/>
      <c r="J112" s="38">
        <f t="shared" si="40"/>
        <v>0</v>
      </c>
      <c r="K112" s="38">
        <f t="shared" si="40"/>
        <v>33.9</v>
      </c>
      <c r="L112" s="38">
        <f t="shared" si="40"/>
        <v>68.8</v>
      </c>
    </row>
    <row r="113" spans="1:12" ht="47.25" x14ac:dyDescent="0.25">
      <c r="A113" s="207" t="s">
        <v>150</v>
      </c>
      <c r="B113" s="189">
        <v>89</v>
      </c>
      <c r="C113" s="61" t="s">
        <v>20</v>
      </c>
      <c r="D113" s="61" t="s">
        <v>33</v>
      </c>
      <c r="E113" s="61" t="s">
        <v>161</v>
      </c>
      <c r="F113" s="61" t="s">
        <v>45</v>
      </c>
      <c r="G113" s="61" t="s">
        <v>160</v>
      </c>
      <c r="H113" s="61" t="s">
        <v>160</v>
      </c>
      <c r="I113" s="61" t="s">
        <v>158</v>
      </c>
      <c r="J113" s="87">
        <f>'Прил 2'!J130</f>
        <v>0</v>
      </c>
      <c r="K113" s="87">
        <f>'Прил 2'!K130</f>
        <v>33.9</v>
      </c>
      <c r="L113" s="87">
        <f>'Прил 2'!L130</f>
        <v>68.8</v>
      </c>
    </row>
    <row r="114" spans="1:12" ht="31.5" x14ac:dyDescent="0.25">
      <c r="A114" s="47" t="s">
        <v>194</v>
      </c>
      <c r="B114" s="81" t="s">
        <v>44</v>
      </c>
      <c r="C114" s="5" t="s">
        <v>20</v>
      </c>
      <c r="D114" s="5" t="s">
        <v>33</v>
      </c>
      <c r="E114" s="5" t="s">
        <v>195</v>
      </c>
      <c r="F114" s="5"/>
      <c r="G114" s="41"/>
      <c r="H114" s="41"/>
      <c r="I114" s="41"/>
      <c r="J114" s="38">
        <f>J115</f>
        <v>0</v>
      </c>
      <c r="K114" s="38">
        <f t="shared" ref="K114:L118" si="41">K115</f>
        <v>0</v>
      </c>
      <c r="L114" s="38">
        <f t="shared" si="41"/>
        <v>0</v>
      </c>
    </row>
    <row r="115" spans="1:12" ht="31.5" x14ac:dyDescent="0.25">
      <c r="A115" s="47" t="s">
        <v>93</v>
      </c>
      <c r="B115" s="81" t="s">
        <v>44</v>
      </c>
      <c r="C115" s="5" t="s">
        <v>20</v>
      </c>
      <c r="D115" s="5" t="s">
        <v>33</v>
      </c>
      <c r="E115" s="5" t="s">
        <v>195</v>
      </c>
      <c r="F115" s="5" t="s">
        <v>95</v>
      </c>
      <c r="G115" s="41"/>
      <c r="H115" s="41"/>
      <c r="I115" s="41"/>
      <c r="J115" s="38">
        <f>J116</f>
        <v>0</v>
      </c>
      <c r="K115" s="38">
        <f t="shared" si="41"/>
        <v>0</v>
      </c>
      <c r="L115" s="38">
        <f t="shared" si="41"/>
        <v>0</v>
      </c>
    </row>
    <row r="116" spans="1:12" ht="47.25" x14ac:dyDescent="0.25">
      <c r="A116" s="47" t="s">
        <v>94</v>
      </c>
      <c r="B116" s="81" t="s">
        <v>44</v>
      </c>
      <c r="C116" s="5" t="s">
        <v>20</v>
      </c>
      <c r="D116" s="5" t="s">
        <v>33</v>
      </c>
      <c r="E116" s="5" t="s">
        <v>195</v>
      </c>
      <c r="F116" s="5" t="s">
        <v>96</v>
      </c>
      <c r="G116" s="41"/>
      <c r="H116" s="41"/>
      <c r="I116" s="41"/>
      <c r="J116" s="38">
        <f>J117</f>
        <v>0</v>
      </c>
      <c r="K116" s="38">
        <f t="shared" si="41"/>
        <v>0</v>
      </c>
      <c r="L116" s="38">
        <f t="shared" si="41"/>
        <v>0</v>
      </c>
    </row>
    <row r="117" spans="1:12" ht="31.5" x14ac:dyDescent="0.25">
      <c r="A117" s="191" t="s">
        <v>211</v>
      </c>
      <c r="B117" s="81" t="s">
        <v>44</v>
      </c>
      <c r="C117" s="5" t="s">
        <v>20</v>
      </c>
      <c r="D117" s="5" t="s">
        <v>33</v>
      </c>
      <c r="E117" s="5" t="s">
        <v>195</v>
      </c>
      <c r="F117" s="5" t="s">
        <v>96</v>
      </c>
      <c r="G117" s="45" t="s">
        <v>25</v>
      </c>
      <c r="H117" s="41"/>
      <c r="I117" s="41"/>
      <c r="J117" s="38">
        <f>J118</f>
        <v>0</v>
      </c>
      <c r="K117" s="38">
        <f t="shared" si="41"/>
        <v>0</v>
      </c>
      <c r="L117" s="38">
        <f t="shared" si="41"/>
        <v>0</v>
      </c>
    </row>
    <row r="118" spans="1:12" ht="47.25" x14ac:dyDescent="0.25">
      <c r="A118" s="191" t="s">
        <v>212</v>
      </c>
      <c r="B118" s="81" t="s">
        <v>44</v>
      </c>
      <c r="C118" s="5" t="s">
        <v>20</v>
      </c>
      <c r="D118" s="5" t="s">
        <v>33</v>
      </c>
      <c r="E118" s="5" t="s">
        <v>195</v>
      </c>
      <c r="F118" s="5" t="s">
        <v>96</v>
      </c>
      <c r="G118" s="45" t="s">
        <v>25</v>
      </c>
      <c r="H118" s="41" t="s">
        <v>27</v>
      </c>
      <c r="I118" s="41"/>
      <c r="J118" s="38">
        <f>J119</f>
        <v>0</v>
      </c>
      <c r="K118" s="38">
        <f t="shared" si="41"/>
        <v>0</v>
      </c>
      <c r="L118" s="38">
        <f t="shared" si="41"/>
        <v>0</v>
      </c>
    </row>
    <row r="119" spans="1:12" ht="47.25" x14ac:dyDescent="0.25">
      <c r="A119" s="207" t="s">
        <v>150</v>
      </c>
      <c r="B119" s="189">
        <v>89</v>
      </c>
      <c r="C119" s="61" t="s">
        <v>20</v>
      </c>
      <c r="D119" s="61" t="s">
        <v>33</v>
      </c>
      <c r="E119" s="61" t="s">
        <v>195</v>
      </c>
      <c r="F119" s="61" t="s">
        <v>96</v>
      </c>
      <c r="G119" s="61" t="s">
        <v>25</v>
      </c>
      <c r="H119" s="61" t="s">
        <v>27</v>
      </c>
      <c r="I119" s="61" t="s">
        <v>158</v>
      </c>
      <c r="J119" s="87">
        <f>'Прил 2'!J72</f>
        <v>0</v>
      </c>
      <c r="K119" s="87">
        <f>'Прил 2'!K72</f>
        <v>0</v>
      </c>
      <c r="L119" s="87">
        <f>'Прил 2'!L72</f>
        <v>0</v>
      </c>
    </row>
    <row r="120" spans="1:12" ht="15.75" x14ac:dyDescent="0.25">
      <c r="A120" s="47" t="s">
        <v>53</v>
      </c>
      <c r="B120" s="5" t="s">
        <v>44</v>
      </c>
      <c r="C120" s="72">
        <v>1</v>
      </c>
      <c r="D120" s="41" t="s">
        <v>33</v>
      </c>
      <c r="E120" s="73">
        <v>43010</v>
      </c>
      <c r="F120" s="72"/>
      <c r="G120" s="222"/>
      <c r="H120" s="68"/>
      <c r="I120" s="68"/>
      <c r="J120" s="38">
        <f>J123</f>
        <v>50</v>
      </c>
      <c r="K120" s="38">
        <f>K123</f>
        <v>30</v>
      </c>
      <c r="L120" s="70">
        <f>L123</f>
        <v>5</v>
      </c>
    </row>
    <row r="121" spans="1:12" ht="31.5" customHeight="1" x14ac:dyDescent="0.25">
      <c r="A121" s="47" t="s">
        <v>94</v>
      </c>
      <c r="B121" s="5" t="s">
        <v>44</v>
      </c>
      <c r="C121" s="72">
        <v>1</v>
      </c>
      <c r="D121" s="41" t="s">
        <v>33</v>
      </c>
      <c r="E121" s="73">
        <v>43010</v>
      </c>
      <c r="F121" s="72">
        <v>200</v>
      </c>
      <c r="G121" s="222"/>
      <c r="H121" s="68"/>
      <c r="I121" s="68"/>
      <c r="J121" s="38">
        <f>J122</f>
        <v>50</v>
      </c>
      <c r="K121" s="38">
        <f t="shared" ref="K121:L121" si="42">K122</f>
        <v>30</v>
      </c>
      <c r="L121" s="38">
        <f t="shared" si="42"/>
        <v>5</v>
      </c>
    </row>
    <row r="122" spans="1:12" ht="15.75" x14ac:dyDescent="0.25">
      <c r="A122" s="47" t="s">
        <v>38</v>
      </c>
      <c r="B122" s="5" t="s">
        <v>44</v>
      </c>
      <c r="C122" s="72">
        <v>1</v>
      </c>
      <c r="D122" s="41" t="s">
        <v>33</v>
      </c>
      <c r="E122" s="73">
        <v>43010</v>
      </c>
      <c r="F122" s="72">
        <v>240</v>
      </c>
      <c r="G122" s="222"/>
      <c r="H122" s="68"/>
      <c r="I122" s="68"/>
      <c r="J122" s="38">
        <f>J123</f>
        <v>50</v>
      </c>
      <c r="K122" s="38">
        <f t="shared" ref="K122:L122" si="43">K123</f>
        <v>30</v>
      </c>
      <c r="L122" s="38">
        <f t="shared" si="43"/>
        <v>5</v>
      </c>
    </row>
    <row r="123" spans="1:12" ht="15.75" x14ac:dyDescent="0.25">
      <c r="A123" s="64" t="s">
        <v>51</v>
      </c>
      <c r="B123" s="5" t="s">
        <v>44</v>
      </c>
      <c r="C123" s="72">
        <v>1</v>
      </c>
      <c r="D123" s="41" t="s">
        <v>33</v>
      </c>
      <c r="E123" s="73">
        <v>43010</v>
      </c>
      <c r="F123" s="72">
        <v>240</v>
      </c>
      <c r="G123" s="222" t="s">
        <v>16</v>
      </c>
      <c r="H123" s="68"/>
      <c r="I123" s="68"/>
      <c r="J123" s="38">
        <f>J124</f>
        <v>50</v>
      </c>
      <c r="K123" s="38">
        <f t="shared" ref="K123:L124" si="44">K124</f>
        <v>30</v>
      </c>
      <c r="L123" s="70">
        <f t="shared" si="44"/>
        <v>5</v>
      </c>
    </row>
    <row r="124" spans="1:12" ht="15.75" x14ac:dyDescent="0.25">
      <c r="A124" s="63" t="s">
        <v>52</v>
      </c>
      <c r="B124" s="5" t="s">
        <v>44</v>
      </c>
      <c r="C124" s="72">
        <v>1</v>
      </c>
      <c r="D124" s="41" t="s">
        <v>33</v>
      </c>
      <c r="E124" s="73">
        <v>43010</v>
      </c>
      <c r="F124" s="72">
        <v>240</v>
      </c>
      <c r="G124" s="222" t="s">
        <v>16</v>
      </c>
      <c r="H124" s="68" t="s">
        <v>25</v>
      </c>
      <c r="I124" s="68"/>
      <c r="J124" s="38">
        <f>J125</f>
        <v>50</v>
      </c>
      <c r="K124" s="38">
        <f t="shared" si="44"/>
        <v>30</v>
      </c>
      <c r="L124" s="70">
        <f t="shared" si="44"/>
        <v>5</v>
      </c>
    </row>
    <row r="125" spans="1:12" ht="47.25" x14ac:dyDescent="0.25">
      <c r="A125" s="207" t="s">
        <v>150</v>
      </c>
      <c r="B125" s="90" t="s">
        <v>44</v>
      </c>
      <c r="C125" s="223">
        <v>1</v>
      </c>
      <c r="D125" s="61" t="s">
        <v>33</v>
      </c>
      <c r="E125" s="224">
        <v>43010</v>
      </c>
      <c r="F125" s="223">
        <v>240</v>
      </c>
      <c r="G125" s="225" t="s">
        <v>16</v>
      </c>
      <c r="H125" s="221" t="s">
        <v>25</v>
      </c>
      <c r="I125" s="61" t="s">
        <v>158</v>
      </c>
      <c r="J125" s="87">
        <f>'Прил 2'!J106</f>
        <v>50</v>
      </c>
      <c r="K125" s="87">
        <f>'Прил 2'!K106</f>
        <v>30</v>
      </c>
      <c r="L125" s="87">
        <f>'Прил 2'!L106</f>
        <v>5</v>
      </c>
    </row>
    <row r="126" spans="1:12" ht="15.75" x14ac:dyDescent="0.25">
      <c r="A126" s="47" t="s">
        <v>133</v>
      </c>
      <c r="B126" s="5" t="s">
        <v>44</v>
      </c>
      <c r="C126" s="72">
        <v>1</v>
      </c>
      <c r="D126" s="41" t="s">
        <v>33</v>
      </c>
      <c r="E126" s="73">
        <v>43040</v>
      </c>
      <c r="F126" s="72"/>
      <c r="G126" s="74"/>
      <c r="H126" s="68"/>
      <c r="I126" s="68"/>
      <c r="J126" s="38">
        <f>J129</f>
        <v>66.2</v>
      </c>
      <c r="K126" s="38">
        <f>K129</f>
        <v>26</v>
      </c>
      <c r="L126" s="70">
        <f>L129</f>
        <v>5</v>
      </c>
    </row>
    <row r="127" spans="1:12" ht="36" customHeight="1" x14ac:dyDescent="0.25">
      <c r="A127" s="47" t="s">
        <v>94</v>
      </c>
      <c r="B127" s="5" t="s">
        <v>44</v>
      </c>
      <c r="C127" s="72">
        <v>1</v>
      </c>
      <c r="D127" s="41" t="s">
        <v>33</v>
      </c>
      <c r="E127" s="73">
        <v>43040</v>
      </c>
      <c r="F127" s="72">
        <v>200</v>
      </c>
      <c r="G127" s="74"/>
      <c r="H127" s="68"/>
      <c r="I127" s="68"/>
      <c r="J127" s="38">
        <f>J128</f>
        <v>66.2</v>
      </c>
      <c r="K127" s="38">
        <f t="shared" ref="K127:L127" si="45">K128</f>
        <v>26</v>
      </c>
      <c r="L127" s="38">
        <f t="shared" si="45"/>
        <v>5</v>
      </c>
    </row>
    <row r="128" spans="1:12" ht="15.75" x14ac:dyDescent="0.25">
      <c r="A128" s="47" t="s">
        <v>38</v>
      </c>
      <c r="B128" s="5" t="s">
        <v>44</v>
      </c>
      <c r="C128" s="72">
        <v>1</v>
      </c>
      <c r="D128" s="41" t="s">
        <v>33</v>
      </c>
      <c r="E128" s="73">
        <v>43040</v>
      </c>
      <c r="F128" s="72">
        <v>240</v>
      </c>
      <c r="G128" s="74"/>
      <c r="H128" s="68"/>
      <c r="I128" s="68"/>
      <c r="J128" s="38">
        <f>J129</f>
        <v>66.2</v>
      </c>
      <c r="K128" s="38">
        <f t="shared" ref="K128:L128" si="46">K129</f>
        <v>26</v>
      </c>
      <c r="L128" s="38">
        <f t="shared" si="46"/>
        <v>5</v>
      </c>
    </row>
    <row r="129" spans="1:12" ht="15.75" x14ac:dyDescent="0.25">
      <c r="A129" s="64" t="s">
        <v>51</v>
      </c>
      <c r="B129" s="5" t="s">
        <v>44</v>
      </c>
      <c r="C129" s="72">
        <v>1</v>
      </c>
      <c r="D129" s="41" t="s">
        <v>33</v>
      </c>
      <c r="E129" s="73">
        <v>43040</v>
      </c>
      <c r="F129" s="72">
        <v>240</v>
      </c>
      <c r="G129" s="45" t="s">
        <v>16</v>
      </c>
      <c r="H129" s="68"/>
      <c r="I129" s="68"/>
      <c r="J129" s="38">
        <f>J130</f>
        <v>66.2</v>
      </c>
      <c r="K129" s="38">
        <f t="shared" ref="K129:L130" si="47">K130</f>
        <v>26</v>
      </c>
      <c r="L129" s="70">
        <f t="shared" si="47"/>
        <v>5</v>
      </c>
    </row>
    <row r="130" spans="1:12" ht="15.75" x14ac:dyDescent="0.25">
      <c r="A130" s="63" t="s">
        <v>52</v>
      </c>
      <c r="B130" s="5" t="s">
        <v>44</v>
      </c>
      <c r="C130" s="72">
        <v>1</v>
      </c>
      <c r="D130" s="41" t="s">
        <v>33</v>
      </c>
      <c r="E130" s="73">
        <v>43040</v>
      </c>
      <c r="F130" s="72">
        <v>240</v>
      </c>
      <c r="G130" s="45" t="s">
        <v>16</v>
      </c>
      <c r="H130" s="68" t="s">
        <v>25</v>
      </c>
      <c r="I130" s="68"/>
      <c r="J130" s="38">
        <f>J131</f>
        <v>66.2</v>
      </c>
      <c r="K130" s="38">
        <f t="shared" si="47"/>
        <v>26</v>
      </c>
      <c r="L130" s="70">
        <f t="shared" si="47"/>
        <v>5</v>
      </c>
    </row>
    <row r="131" spans="1:12" ht="55.5" customHeight="1" x14ac:dyDescent="0.25">
      <c r="A131" s="207" t="s">
        <v>150</v>
      </c>
      <c r="B131" s="90" t="s">
        <v>44</v>
      </c>
      <c r="C131" s="223">
        <v>1</v>
      </c>
      <c r="D131" s="61" t="s">
        <v>33</v>
      </c>
      <c r="E131" s="224">
        <v>43040</v>
      </c>
      <c r="F131" s="223">
        <v>240</v>
      </c>
      <c r="G131" s="219" t="s">
        <v>16</v>
      </c>
      <c r="H131" s="221" t="s">
        <v>25</v>
      </c>
      <c r="I131" s="61" t="s">
        <v>158</v>
      </c>
      <c r="J131" s="87">
        <f>'Прил 2'!J109</f>
        <v>66.2</v>
      </c>
      <c r="K131" s="87">
        <f>'Прил 2'!K109</f>
        <v>26</v>
      </c>
      <c r="L131" s="87">
        <f>'Прил 2'!L109</f>
        <v>5</v>
      </c>
    </row>
    <row r="132" spans="1:12" ht="100.5" customHeight="1" x14ac:dyDescent="0.25">
      <c r="A132" s="63" t="s">
        <v>229</v>
      </c>
      <c r="B132" s="44">
        <v>89</v>
      </c>
      <c r="C132" s="5" t="s">
        <v>20</v>
      </c>
      <c r="D132" s="5" t="s">
        <v>33</v>
      </c>
      <c r="E132" s="42" t="s">
        <v>191</v>
      </c>
      <c r="F132" s="5"/>
      <c r="G132" s="45"/>
      <c r="H132" s="41"/>
      <c r="I132" s="41"/>
      <c r="J132" s="38">
        <f>J133</f>
        <v>30</v>
      </c>
      <c r="K132" s="38">
        <f t="shared" ref="K132:L136" si="48">K133</f>
        <v>30</v>
      </c>
      <c r="L132" s="38">
        <f t="shared" si="48"/>
        <v>30</v>
      </c>
    </row>
    <row r="133" spans="1:12" ht="40.5" customHeight="1" x14ac:dyDescent="0.25">
      <c r="A133" s="47" t="s">
        <v>94</v>
      </c>
      <c r="B133" s="44">
        <v>89</v>
      </c>
      <c r="C133" s="5">
        <v>1</v>
      </c>
      <c r="D133" s="5" t="s">
        <v>33</v>
      </c>
      <c r="E133" s="42" t="s">
        <v>191</v>
      </c>
      <c r="F133" s="5" t="s">
        <v>95</v>
      </c>
      <c r="G133" s="45"/>
      <c r="H133" s="41"/>
      <c r="I133" s="41"/>
      <c r="J133" s="38">
        <f>J134</f>
        <v>30</v>
      </c>
      <c r="K133" s="38">
        <f t="shared" si="48"/>
        <v>30</v>
      </c>
      <c r="L133" s="38">
        <f t="shared" si="48"/>
        <v>30</v>
      </c>
    </row>
    <row r="134" spans="1:12" ht="21.75" customHeight="1" x14ac:dyDescent="0.25">
      <c r="A134" s="47" t="s">
        <v>38</v>
      </c>
      <c r="B134" s="44">
        <v>89</v>
      </c>
      <c r="C134" s="5">
        <v>1</v>
      </c>
      <c r="D134" s="5" t="s">
        <v>33</v>
      </c>
      <c r="E134" s="42" t="s">
        <v>191</v>
      </c>
      <c r="F134" s="5" t="s">
        <v>96</v>
      </c>
      <c r="G134" s="45"/>
      <c r="H134" s="41"/>
      <c r="I134" s="41"/>
      <c r="J134" s="38">
        <f>J135</f>
        <v>30</v>
      </c>
      <c r="K134" s="38">
        <f t="shared" si="48"/>
        <v>30</v>
      </c>
      <c r="L134" s="38">
        <f t="shared" si="48"/>
        <v>30</v>
      </c>
    </row>
    <row r="135" spans="1:12" ht="20.25" customHeight="1" x14ac:dyDescent="0.25">
      <c r="A135" s="64" t="s">
        <v>17</v>
      </c>
      <c r="B135" s="44">
        <v>89</v>
      </c>
      <c r="C135" s="5">
        <v>1</v>
      </c>
      <c r="D135" s="5" t="s">
        <v>33</v>
      </c>
      <c r="E135" s="42" t="s">
        <v>191</v>
      </c>
      <c r="F135" s="5" t="s">
        <v>96</v>
      </c>
      <c r="G135" s="45" t="s">
        <v>16</v>
      </c>
      <c r="H135" s="41"/>
      <c r="I135" s="41"/>
      <c r="J135" s="38">
        <f>J136</f>
        <v>30</v>
      </c>
      <c r="K135" s="38">
        <f t="shared" si="48"/>
        <v>30</v>
      </c>
      <c r="L135" s="38">
        <f t="shared" si="48"/>
        <v>30</v>
      </c>
    </row>
    <row r="136" spans="1:12" ht="20.25" customHeight="1" x14ac:dyDescent="0.25">
      <c r="A136" s="64" t="s">
        <v>51</v>
      </c>
      <c r="B136" s="44">
        <v>89</v>
      </c>
      <c r="C136" s="5">
        <v>1</v>
      </c>
      <c r="D136" s="5" t="s">
        <v>33</v>
      </c>
      <c r="E136" s="42" t="s">
        <v>191</v>
      </c>
      <c r="F136" s="5" t="s">
        <v>96</v>
      </c>
      <c r="G136" s="45" t="s">
        <v>16</v>
      </c>
      <c r="H136" s="41" t="s">
        <v>24</v>
      </c>
      <c r="I136" s="41"/>
      <c r="J136" s="38">
        <f>J137</f>
        <v>30</v>
      </c>
      <c r="K136" s="38">
        <f t="shared" si="48"/>
        <v>30</v>
      </c>
      <c r="L136" s="38">
        <f t="shared" si="48"/>
        <v>30</v>
      </c>
    </row>
    <row r="137" spans="1:12" ht="55.5" customHeight="1" x14ac:dyDescent="0.25">
      <c r="A137" s="207" t="s">
        <v>150</v>
      </c>
      <c r="B137" s="218">
        <v>89</v>
      </c>
      <c r="C137" s="90">
        <v>1</v>
      </c>
      <c r="D137" s="90" t="s">
        <v>33</v>
      </c>
      <c r="E137" s="92" t="s">
        <v>191</v>
      </c>
      <c r="F137" s="90" t="s">
        <v>96</v>
      </c>
      <c r="G137" s="219" t="s">
        <v>16</v>
      </c>
      <c r="H137" s="61" t="s">
        <v>24</v>
      </c>
      <c r="I137" s="61" t="s">
        <v>158</v>
      </c>
      <c r="J137" s="87">
        <f>'Прил 2'!J100</f>
        <v>30</v>
      </c>
      <c r="K137" s="87">
        <f>'Прил 2'!K100</f>
        <v>30</v>
      </c>
      <c r="L137" s="87">
        <f>'Прил 2'!L100</f>
        <v>30</v>
      </c>
    </row>
    <row r="138" spans="1:12" ht="129" customHeight="1" x14ac:dyDescent="0.25">
      <c r="A138" s="46" t="s">
        <v>227</v>
      </c>
      <c r="B138" s="44" t="s">
        <v>44</v>
      </c>
      <c r="C138" s="72">
        <v>1</v>
      </c>
      <c r="D138" s="41" t="s">
        <v>33</v>
      </c>
      <c r="E138" s="73">
        <v>44107</v>
      </c>
      <c r="F138" s="72"/>
      <c r="G138" s="45"/>
      <c r="H138" s="68"/>
      <c r="I138" s="61"/>
      <c r="J138" s="38">
        <f>J139</f>
        <v>600</v>
      </c>
      <c r="K138" s="38">
        <f t="shared" ref="K138:L142" si="49">K139</f>
        <v>0</v>
      </c>
      <c r="L138" s="38">
        <f t="shared" si="49"/>
        <v>0</v>
      </c>
    </row>
    <row r="139" spans="1:12" ht="35.25" customHeight="1" x14ac:dyDescent="0.25">
      <c r="A139" s="47" t="s">
        <v>94</v>
      </c>
      <c r="B139" s="44" t="s">
        <v>44</v>
      </c>
      <c r="C139" s="72">
        <v>1</v>
      </c>
      <c r="D139" s="41" t="s">
        <v>33</v>
      </c>
      <c r="E139" s="73">
        <v>44107</v>
      </c>
      <c r="F139" s="72">
        <v>200</v>
      </c>
      <c r="G139" s="45"/>
      <c r="H139" s="68"/>
      <c r="I139" s="61"/>
      <c r="J139" s="38">
        <f>J140</f>
        <v>600</v>
      </c>
      <c r="K139" s="38">
        <f t="shared" si="49"/>
        <v>0</v>
      </c>
      <c r="L139" s="38">
        <f t="shared" si="49"/>
        <v>0</v>
      </c>
    </row>
    <row r="140" spans="1:12" ht="16.5" customHeight="1" x14ac:dyDescent="0.25">
      <c r="A140" s="47" t="s">
        <v>38</v>
      </c>
      <c r="B140" s="44" t="s">
        <v>44</v>
      </c>
      <c r="C140" s="72">
        <v>1</v>
      </c>
      <c r="D140" s="41" t="s">
        <v>33</v>
      </c>
      <c r="E140" s="73">
        <v>44107</v>
      </c>
      <c r="F140" s="72">
        <v>240</v>
      </c>
      <c r="G140" s="45"/>
      <c r="H140" s="68"/>
      <c r="I140" s="61"/>
      <c r="J140" s="38">
        <f>J141</f>
        <v>600</v>
      </c>
      <c r="K140" s="38">
        <f t="shared" si="49"/>
        <v>0</v>
      </c>
      <c r="L140" s="38">
        <f t="shared" si="49"/>
        <v>0</v>
      </c>
    </row>
    <row r="141" spans="1:12" ht="16.5" customHeight="1" x14ac:dyDescent="0.25">
      <c r="A141" s="191" t="s">
        <v>49</v>
      </c>
      <c r="B141" s="44" t="s">
        <v>44</v>
      </c>
      <c r="C141" s="72">
        <v>1</v>
      </c>
      <c r="D141" s="41" t="s">
        <v>33</v>
      </c>
      <c r="E141" s="73">
        <v>44107</v>
      </c>
      <c r="F141" s="72">
        <v>240</v>
      </c>
      <c r="G141" s="45" t="s">
        <v>14</v>
      </c>
      <c r="H141" s="68"/>
      <c r="I141" s="61"/>
      <c r="J141" s="38">
        <f>J142</f>
        <v>600</v>
      </c>
      <c r="K141" s="38">
        <f t="shared" si="49"/>
        <v>0</v>
      </c>
      <c r="L141" s="38">
        <f t="shared" si="49"/>
        <v>0</v>
      </c>
    </row>
    <row r="142" spans="1:12" ht="15" customHeight="1" x14ac:dyDescent="0.25">
      <c r="A142" s="191" t="s">
        <v>226</v>
      </c>
      <c r="B142" s="44" t="s">
        <v>44</v>
      </c>
      <c r="C142" s="72">
        <v>1</v>
      </c>
      <c r="D142" s="41" t="s">
        <v>33</v>
      </c>
      <c r="E142" s="73">
        <v>44107</v>
      </c>
      <c r="F142" s="72">
        <v>240</v>
      </c>
      <c r="G142" s="45" t="s">
        <v>14</v>
      </c>
      <c r="H142" s="68" t="s">
        <v>132</v>
      </c>
      <c r="I142" s="61"/>
      <c r="J142" s="38">
        <f>J143</f>
        <v>600</v>
      </c>
      <c r="K142" s="38">
        <f t="shared" si="49"/>
        <v>0</v>
      </c>
      <c r="L142" s="38">
        <f t="shared" si="49"/>
        <v>0</v>
      </c>
    </row>
    <row r="143" spans="1:12" ht="55.5" customHeight="1" x14ac:dyDescent="0.25">
      <c r="A143" s="207" t="s">
        <v>150</v>
      </c>
      <c r="B143" s="90">
        <v>89</v>
      </c>
      <c r="C143" s="90">
        <v>1</v>
      </c>
      <c r="D143" s="90" t="s">
        <v>33</v>
      </c>
      <c r="E143" s="90" t="s">
        <v>228</v>
      </c>
      <c r="F143" s="90" t="s">
        <v>96</v>
      </c>
      <c r="G143" s="61" t="s">
        <v>14</v>
      </c>
      <c r="H143" s="61" t="s">
        <v>132</v>
      </c>
      <c r="I143" s="61" t="s">
        <v>158</v>
      </c>
      <c r="J143" s="87">
        <f>'Прил 2'!J93</f>
        <v>600</v>
      </c>
      <c r="K143" s="87">
        <f>'Прил 2'!K93</f>
        <v>0</v>
      </c>
      <c r="L143" s="87">
        <f>'Прил 2'!L93</f>
        <v>0</v>
      </c>
    </row>
    <row r="144" spans="1:12" ht="78.75" hidden="1" x14ac:dyDescent="0.25">
      <c r="A144" s="66" t="s">
        <v>97</v>
      </c>
      <c r="B144" s="67">
        <v>89</v>
      </c>
      <c r="C144" s="68" t="s">
        <v>20</v>
      </c>
      <c r="D144" s="41" t="s">
        <v>33</v>
      </c>
      <c r="E144" s="43" t="s">
        <v>48</v>
      </c>
      <c r="F144" s="41" t="s">
        <v>99</v>
      </c>
      <c r="G144" s="45"/>
      <c r="H144" s="41"/>
      <c r="I144" s="72"/>
      <c r="J144" s="38">
        <f>J145</f>
        <v>0</v>
      </c>
      <c r="K144" s="38">
        <f t="shared" ref="K144:L144" si="50">K145</f>
        <v>0</v>
      </c>
      <c r="L144" s="38">
        <f t="shared" si="50"/>
        <v>0</v>
      </c>
    </row>
    <row r="145" spans="1:12" ht="31.5" hidden="1" x14ac:dyDescent="0.25">
      <c r="A145" s="66" t="s">
        <v>98</v>
      </c>
      <c r="B145" s="67">
        <v>89</v>
      </c>
      <c r="C145" s="68" t="s">
        <v>20</v>
      </c>
      <c r="D145" s="41" t="s">
        <v>33</v>
      </c>
      <c r="E145" s="43" t="s">
        <v>48</v>
      </c>
      <c r="F145" s="41" t="s">
        <v>100</v>
      </c>
      <c r="G145" s="45"/>
      <c r="H145" s="41"/>
      <c r="I145" s="72"/>
      <c r="J145" s="38">
        <f>J146</f>
        <v>0</v>
      </c>
      <c r="K145" s="38">
        <f t="shared" ref="K145:L145" si="51">K146</f>
        <v>0</v>
      </c>
      <c r="L145" s="38">
        <f t="shared" si="51"/>
        <v>0</v>
      </c>
    </row>
    <row r="146" spans="1:12" ht="15.75" hidden="1" x14ac:dyDescent="0.25">
      <c r="A146" s="64" t="s">
        <v>46</v>
      </c>
      <c r="B146" s="67">
        <v>89</v>
      </c>
      <c r="C146" s="68" t="s">
        <v>20</v>
      </c>
      <c r="D146" s="41" t="s">
        <v>33</v>
      </c>
      <c r="E146" s="43" t="s">
        <v>48</v>
      </c>
      <c r="F146" s="41" t="s">
        <v>100</v>
      </c>
      <c r="G146" s="45" t="s">
        <v>24</v>
      </c>
      <c r="H146" s="41"/>
      <c r="I146" s="72"/>
      <c r="J146" s="38">
        <f>J147</f>
        <v>0</v>
      </c>
      <c r="K146" s="38">
        <f t="shared" ref="K146:L147" si="52">K147</f>
        <v>0</v>
      </c>
      <c r="L146" s="70">
        <f t="shared" si="52"/>
        <v>0</v>
      </c>
    </row>
    <row r="147" spans="1:12" ht="21.75" hidden="1" customHeight="1" x14ac:dyDescent="0.25">
      <c r="A147" s="64" t="s">
        <v>47</v>
      </c>
      <c r="B147" s="67">
        <v>89</v>
      </c>
      <c r="C147" s="68" t="s">
        <v>20</v>
      </c>
      <c r="D147" s="41" t="s">
        <v>33</v>
      </c>
      <c r="E147" s="43" t="s">
        <v>48</v>
      </c>
      <c r="F147" s="41" t="s">
        <v>100</v>
      </c>
      <c r="G147" s="45" t="s">
        <v>24</v>
      </c>
      <c r="H147" s="41" t="s">
        <v>25</v>
      </c>
      <c r="I147" s="72"/>
      <c r="J147" s="38">
        <f>J148</f>
        <v>0</v>
      </c>
      <c r="K147" s="38">
        <f t="shared" si="52"/>
        <v>0</v>
      </c>
      <c r="L147" s="70">
        <f t="shared" si="52"/>
        <v>0</v>
      </c>
    </row>
    <row r="148" spans="1:12" ht="47.25" hidden="1" x14ac:dyDescent="0.25">
      <c r="A148" s="207" t="s">
        <v>150</v>
      </c>
      <c r="B148" s="219">
        <v>89</v>
      </c>
      <c r="C148" s="61">
        <v>1</v>
      </c>
      <c r="D148" s="61" t="s">
        <v>33</v>
      </c>
      <c r="E148" s="99" t="s">
        <v>48</v>
      </c>
      <c r="F148" s="61" t="s">
        <v>100</v>
      </c>
      <c r="G148" s="219" t="s">
        <v>24</v>
      </c>
      <c r="H148" s="61" t="s">
        <v>25</v>
      </c>
      <c r="I148" s="61" t="s">
        <v>158</v>
      </c>
      <c r="J148" s="87">
        <f>'Прил 2'!J63</f>
        <v>0</v>
      </c>
      <c r="K148" s="87">
        <f>'Прил 2'!K63</f>
        <v>0</v>
      </c>
      <c r="L148" s="87">
        <f>'Прил 2'!L63</f>
        <v>0</v>
      </c>
    </row>
    <row r="149" spans="1:12" ht="78.75" hidden="1" x14ac:dyDescent="0.25">
      <c r="A149" s="66" t="s">
        <v>97</v>
      </c>
      <c r="B149" s="67">
        <v>89</v>
      </c>
      <c r="C149" s="68" t="s">
        <v>20</v>
      </c>
      <c r="D149" s="41" t="s">
        <v>33</v>
      </c>
      <c r="E149" s="43" t="s">
        <v>48</v>
      </c>
      <c r="F149" s="41" t="s">
        <v>95</v>
      </c>
      <c r="G149" s="45"/>
      <c r="H149" s="41"/>
      <c r="I149" s="72"/>
      <c r="J149" s="38">
        <f>J150</f>
        <v>0</v>
      </c>
      <c r="K149" s="38">
        <f t="shared" ref="K149:L152" si="53">K150</f>
        <v>0</v>
      </c>
      <c r="L149" s="38">
        <f t="shared" ref="L149:L150" si="54">L150</f>
        <v>0</v>
      </c>
    </row>
    <row r="150" spans="1:12" ht="31.5" hidden="1" x14ac:dyDescent="0.25">
      <c r="A150" s="66" t="s">
        <v>98</v>
      </c>
      <c r="B150" s="67">
        <v>89</v>
      </c>
      <c r="C150" s="68" t="s">
        <v>20</v>
      </c>
      <c r="D150" s="41" t="s">
        <v>33</v>
      </c>
      <c r="E150" s="43" t="s">
        <v>48</v>
      </c>
      <c r="F150" s="41" t="s">
        <v>96</v>
      </c>
      <c r="G150" s="45"/>
      <c r="H150" s="41"/>
      <c r="I150" s="72"/>
      <c r="J150" s="38">
        <f>J151</f>
        <v>0</v>
      </c>
      <c r="K150" s="38">
        <f t="shared" si="53"/>
        <v>0</v>
      </c>
      <c r="L150" s="38">
        <f t="shared" si="54"/>
        <v>0</v>
      </c>
    </row>
    <row r="151" spans="1:12" ht="15.75" hidden="1" x14ac:dyDescent="0.25">
      <c r="A151" s="64" t="s">
        <v>46</v>
      </c>
      <c r="B151" s="67">
        <v>89</v>
      </c>
      <c r="C151" s="68" t="s">
        <v>20</v>
      </c>
      <c r="D151" s="41" t="s">
        <v>33</v>
      </c>
      <c r="E151" s="43" t="s">
        <v>48</v>
      </c>
      <c r="F151" s="41" t="s">
        <v>96</v>
      </c>
      <c r="G151" s="45" t="s">
        <v>24</v>
      </c>
      <c r="H151" s="41"/>
      <c r="I151" s="72"/>
      <c r="J151" s="38">
        <f>J152</f>
        <v>0</v>
      </c>
      <c r="K151" s="38">
        <f t="shared" si="53"/>
        <v>0</v>
      </c>
      <c r="L151" s="70">
        <f t="shared" si="53"/>
        <v>0</v>
      </c>
    </row>
    <row r="152" spans="1:12" ht="21.75" hidden="1" customHeight="1" x14ac:dyDescent="0.25">
      <c r="A152" s="64" t="s">
        <v>47</v>
      </c>
      <c r="B152" s="67">
        <v>89</v>
      </c>
      <c r="C152" s="68" t="s">
        <v>20</v>
      </c>
      <c r="D152" s="41" t="s">
        <v>33</v>
      </c>
      <c r="E152" s="43" t="s">
        <v>48</v>
      </c>
      <c r="F152" s="41" t="s">
        <v>96</v>
      </c>
      <c r="G152" s="45" t="s">
        <v>24</v>
      </c>
      <c r="H152" s="41" t="s">
        <v>25</v>
      </c>
      <c r="I152" s="72"/>
      <c r="J152" s="38">
        <f>J153</f>
        <v>0</v>
      </c>
      <c r="K152" s="38">
        <f t="shared" si="53"/>
        <v>0</v>
      </c>
      <c r="L152" s="70">
        <f t="shared" si="53"/>
        <v>0</v>
      </c>
    </row>
    <row r="153" spans="1:12" ht="47.25" hidden="1" x14ac:dyDescent="0.25">
      <c r="A153" s="207" t="s">
        <v>150</v>
      </c>
      <c r="B153" s="219">
        <v>89</v>
      </c>
      <c r="C153" s="61">
        <v>1</v>
      </c>
      <c r="D153" s="61" t="s">
        <v>33</v>
      </c>
      <c r="E153" s="99" t="s">
        <v>48</v>
      </c>
      <c r="F153" s="61" t="s">
        <v>96</v>
      </c>
      <c r="G153" s="219" t="s">
        <v>24</v>
      </c>
      <c r="H153" s="61" t="s">
        <v>25</v>
      </c>
      <c r="I153" s="61" t="s">
        <v>158</v>
      </c>
      <c r="J153" s="87">
        <f>'Прил 2'!J65</f>
        <v>0</v>
      </c>
      <c r="K153" s="87">
        <f>'Прил 2'!K65</f>
        <v>0</v>
      </c>
      <c r="L153" s="87">
        <f>'Прил 2'!L65</f>
        <v>0</v>
      </c>
    </row>
    <row r="154" spans="1:12" ht="128.25" customHeight="1" x14ac:dyDescent="0.25">
      <c r="A154" s="64" t="s">
        <v>127</v>
      </c>
      <c r="B154" s="40">
        <v>89</v>
      </c>
      <c r="C154" s="41" t="s">
        <v>20</v>
      </c>
      <c r="D154" s="41" t="s">
        <v>33</v>
      </c>
      <c r="E154" s="43" t="s">
        <v>39</v>
      </c>
      <c r="F154" s="41"/>
      <c r="G154" s="45"/>
      <c r="H154" s="41"/>
      <c r="I154" s="45"/>
      <c r="J154" s="38">
        <f>J157</f>
        <v>0.4</v>
      </c>
      <c r="K154" s="38">
        <f>K157</f>
        <v>0.5</v>
      </c>
      <c r="L154" s="70">
        <f>L157</f>
        <v>0.5</v>
      </c>
    </row>
    <row r="155" spans="1:12" ht="35.450000000000003" customHeight="1" x14ac:dyDescent="0.25">
      <c r="A155" s="47" t="s">
        <v>94</v>
      </c>
      <c r="B155" s="67">
        <v>89</v>
      </c>
      <c r="C155" s="41" t="s">
        <v>20</v>
      </c>
      <c r="D155" s="41" t="s">
        <v>33</v>
      </c>
      <c r="E155" s="43" t="s">
        <v>39</v>
      </c>
      <c r="F155" s="41" t="s">
        <v>95</v>
      </c>
      <c r="G155" s="45"/>
      <c r="H155" s="41"/>
      <c r="I155" s="45"/>
      <c r="J155" s="38">
        <f>J156</f>
        <v>0.4</v>
      </c>
      <c r="K155" s="38">
        <f t="shared" ref="K155:L155" si="55">K156</f>
        <v>0.5</v>
      </c>
      <c r="L155" s="38">
        <f t="shared" si="55"/>
        <v>0.5</v>
      </c>
    </row>
    <row r="156" spans="1:12" ht="22.15" customHeight="1" x14ac:dyDescent="0.25">
      <c r="A156" s="47" t="s">
        <v>38</v>
      </c>
      <c r="B156" s="67">
        <v>89</v>
      </c>
      <c r="C156" s="41" t="s">
        <v>20</v>
      </c>
      <c r="D156" s="41" t="s">
        <v>33</v>
      </c>
      <c r="E156" s="43" t="s">
        <v>39</v>
      </c>
      <c r="F156" s="41" t="s">
        <v>96</v>
      </c>
      <c r="G156" s="45"/>
      <c r="H156" s="41"/>
      <c r="I156" s="45"/>
      <c r="J156" s="38">
        <f>J157</f>
        <v>0.4</v>
      </c>
      <c r="K156" s="38">
        <f t="shared" ref="K156:L156" si="56">K157</f>
        <v>0.5</v>
      </c>
      <c r="L156" s="38">
        <f t="shared" si="56"/>
        <v>0.5</v>
      </c>
    </row>
    <row r="157" spans="1:12" ht="15.75" x14ac:dyDescent="0.25">
      <c r="A157" s="64" t="s">
        <v>12</v>
      </c>
      <c r="B157" s="67">
        <v>89</v>
      </c>
      <c r="C157" s="41" t="s">
        <v>20</v>
      </c>
      <c r="D157" s="41" t="s">
        <v>33</v>
      </c>
      <c r="E157" s="43" t="s">
        <v>39</v>
      </c>
      <c r="F157" s="41" t="s">
        <v>96</v>
      </c>
      <c r="G157" s="45" t="s">
        <v>13</v>
      </c>
      <c r="H157" s="41"/>
      <c r="I157" s="45"/>
      <c r="J157" s="38">
        <f>J158</f>
        <v>0.4</v>
      </c>
      <c r="K157" s="38">
        <f t="shared" ref="K157:L158" si="57">K158</f>
        <v>0.5</v>
      </c>
      <c r="L157" s="70">
        <f t="shared" si="57"/>
        <v>0.5</v>
      </c>
    </row>
    <row r="158" spans="1:12" ht="63.75" customHeight="1" x14ac:dyDescent="0.25">
      <c r="A158" s="64" t="s">
        <v>61</v>
      </c>
      <c r="B158" s="67">
        <v>89</v>
      </c>
      <c r="C158" s="41" t="s">
        <v>20</v>
      </c>
      <c r="D158" s="41" t="s">
        <v>33</v>
      </c>
      <c r="E158" s="43" t="s">
        <v>39</v>
      </c>
      <c r="F158" s="41" t="s">
        <v>96</v>
      </c>
      <c r="G158" s="45" t="s">
        <v>13</v>
      </c>
      <c r="H158" s="41" t="s">
        <v>14</v>
      </c>
      <c r="I158" s="45"/>
      <c r="J158" s="38">
        <f>J159</f>
        <v>0.4</v>
      </c>
      <c r="K158" s="38">
        <f t="shared" si="57"/>
        <v>0.5</v>
      </c>
      <c r="L158" s="70">
        <f t="shared" si="57"/>
        <v>0.5</v>
      </c>
    </row>
    <row r="159" spans="1:12" ht="47.25" x14ac:dyDescent="0.25">
      <c r="A159" s="207" t="s">
        <v>150</v>
      </c>
      <c r="B159" s="220">
        <v>89</v>
      </c>
      <c r="C159" s="61" t="s">
        <v>20</v>
      </c>
      <c r="D159" s="61" t="s">
        <v>33</v>
      </c>
      <c r="E159" s="99" t="s">
        <v>39</v>
      </c>
      <c r="F159" s="61" t="s">
        <v>96</v>
      </c>
      <c r="G159" s="219" t="s">
        <v>13</v>
      </c>
      <c r="H159" s="61" t="s">
        <v>14</v>
      </c>
      <c r="I159" s="61" t="s">
        <v>158</v>
      </c>
      <c r="J159" s="87">
        <f>'Прил 2'!J35</f>
        <v>0.4</v>
      </c>
      <c r="K159" s="87">
        <f>'Прил 2'!K35</f>
        <v>0.5</v>
      </c>
      <c r="L159" s="226">
        <f>'Прил 2'!L35</f>
        <v>0.5</v>
      </c>
    </row>
  </sheetData>
  <autoFilter ref="A7:L159"/>
  <mergeCells count="11">
    <mergeCell ref="J1:L1"/>
    <mergeCell ref="M2:T2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2" priority="50" stopIfTrue="1">
      <formula>$D88=""</formula>
    </cfRule>
    <cfRule type="expression" dxfId="1" priority="51" stopIfTrue="1">
      <formula>$E88&lt;&gt;""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0"/>
  <sheetViews>
    <sheetView view="pageBreakPreview" zoomScaleNormal="55" zoomScaleSheetLayoutView="100" workbookViewId="0">
      <selection activeCell="C1" sqref="A1:E20"/>
    </sheetView>
  </sheetViews>
  <sheetFormatPr defaultColWidth="9.140625" defaultRowHeight="15.75" x14ac:dyDescent="0.25"/>
  <cols>
    <col min="1" max="1" width="29.140625" style="114" customWidth="1"/>
    <col min="2" max="2" width="71" style="130" customWidth="1"/>
    <col min="3" max="3" width="14.85546875" style="114" customWidth="1"/>
    <col min="4" max="4" width="17.28515625" style="114" customWidth="1"/>
    <col min="5" max="5" width="16.28515625" style="114" customWidth="1"/>
    <col min="6" max="6" width="9.140625" style="114"/>
    <col min="7" max="7" width="20.28515625" style="114" customWidth="1"/>
    <col min="8" max="8" width="16.7109375" style="114" customWidth="1"/>
    <col min="9" max="9" width="21.85546875" style="114" customWidth="1"/>
    <col min="10" max="16384" width="9.140625" style="114"/>
  </cols>
  <sheetData>
    <row r="1" spans="1:5" ht="108" customHeight="1" x14ac:dyDescent="0.25">
      <c r="A1" s="116"/>
      <c r="B1" s="129"/>
      <c r="C1" s="228" t="s">
        <v>238</v>
      </c>
      <c r="D1" s="228"/>
      <c r="E1" s="228"/>
    </row>
    <row r="2" spans="1:5" ht="51" customHeight="1" x14ac:dyDescent="0.25">
      <c r="A2" s="244" t="s">
        <v>239</v>
      </c>
      <c r="B2" s="244"/>
      <c r="C2" s="244"/>
      <c r="D2" s="244"/>
      <c r="E2" s="244"/>
    </row>
    <row r="3" spans="1:5" x14ac:dyDescent="0.25">
      <c r="A3" s="117"/>
      <c r="C3" s="131"/>
      <c r="E3" s="132" t="s">
        <v>124</v>
      </c>
    </row>
    <row r="4" spans="1:5" ht="34.5" customHeight="1" x14ac:dyDescent="0.25">
      <c r="A4" s="245" t="s">
        <v>113</v>
      </c>
      <c r="B4" s="246" t="s">
        <v>180</v>
      </c>
      <c r="C4" s="245" t="s">
        <v>181</v>
      </c>
      <c r="D4" s="245"/>
      <c r="E4" s="245"/>
    </row>
    <row r="5" spans="1:5" ht="38.25" customHeight="1" x14ac:dyDescent="0.25">
      <c r="A5" s="245"/>
      <c r="B5" s="246"/>
      <c r="C5" s="185" t="s">
        <v>184</v>
      </c>
      <c r="D5" s="185" t="s">
        <v>202</v>
      </c>
      <c r="E5" s="185" t="s">
        <v>221</v>
      </c>
    </row>
    <row r="6" spans="1:5" ht="31.5" x14ac:dyDescent="0.25">
      <c r="A6" s="134" t="s">
        <v>114</v>
      </c>
      <c r="B6" s="135" t="s">
        <v>115</v>
      </c>
      <c r="C6" s="136">
        <f>C7+C14+C10</f>
        <v>0</v>
      </c>
      <c r="D6" s="136">
        <f t="shared" ref="D6:E6" si="0">D7+D14+D10</f>
        <v>0</v>
      </c>
      <c r="E6" s="136">
        <f t="shared" si="0"/>
        <v>-199.71324000000001</v>
      </c>
    </row>
    <row r="7" spans="1:5" x14ac:dyDescent="0.25">
      <c r="A7" s="171" t="s">
        <v>116</v>
      </c>
      <c r="B7" s="172" t="s">
        <v>108</v>
      </c>
      <c r="C7" s="137">
        <f t="shared" ref="C7:E8" si="1">SUM(C8)</f>
        <v>0</v>
      </c>
      <c r="D7" s="138">
        <f t="shared" si="1"/>
        <v>0</v>
      </c>
      <c r="E7" s="138">
        <f t="shared" si="1"/>
        <v>0</v>
      </c>
    </row>
    <row r="8" spans="1:5" ht="31.5" x14ac:dyDescent="0.25">
      <c r="A8" s="171" t="s">
        <v>117</v>
      </c>
      <c r="B8" s="172" t="s">
        <v>118</v>
      </c>
      <c r="C8" s="137">
        <f t="shared" si="1"/>
        <v>0</v>
      </c>
      <c r="D8" s="138">
        <f t="shared" si="1"/>
        <v>0</v>
      </c>
      <c r="E8" s="138">
        <f t="shared" si="1"/>
        <v>0</v>
      </c>
    </row>
    <row r="9" spans="1:5" ht="31.5" x14ac:dyDescent="0.25">
      <c r="A9" s="171" t="s">
        <v>125</v>
      </c>
      <c r="B9" s="172" t="s">
        <v>166</v>
      </c>
      <c r="C9" s="137">
        <v>0</v>
      </c>
      <c r="D9" s="138">
        <v>0</v>
      </c>
      <c r="E9" s="138">
        <v>0</v>
      </c>
    </row>
    <row r="10" spans="1:5" ht="31.5" x14ac:dyDescent="0.25">
      <c r="A10" s="173" t="s">
        <v>134</v>
      </c>
      <c r="B10" s="174" t="s">
        <v>167</v>
      </c>
      <c r="C10" s="137">
        <f t="shared" ref="C10:E11" si="2">C11</f>
        <v>0</v>
      </c>
      <c r="D10" s="138">
        <f t="shared" si="2"/>
        <v>0</v>
      </c>
      <c r="E10" s="138">
        <f t="shared" si="2"/>
        <v>-199.71324000000001</v>
      </c>
    </row>
    <row r="11" spans="1:5" ht="47.25" x14ac:dyDescent="0.25">
      <c r="A11" s="173" t="s">
        <v>168</v>
      </c>
      <c r="B11" s="174" t="s">
        <v>169</v>
      </c>
      <c r="C11" s="137">
        <f t="shared" si="2"/>
        <v>0</v>
      </c>
      <c r="D11" s="138">
        <f t="shared" si="2"/>
        <v>0</v>
      </c>
      <c r="E11" s="138">
        <f t="shared" si="2"/>
        <v>-199.71324000000001</v>
      </c>
    </row>
    <row r="12" spans="1:5" ht="47.25" x14ac:dyDescent="0.25">
      <c r="A12" s="173" t="s">
        <v>135</v>
      </c>
      <c r="B12" s="174" t="s">
        <v>169</v>
      </c>
      <c r="C12" s="137">
        <f>SUM(C13)</f>
        <v>0</v>
      </c>
      <c r="D12" s="138">
        <f>SUM(D13)</f>
        <v>0</v>
      </c>
      <c r="E12" s="138">
        <f>SUM(E13)</f>
        <v>-199.71324000000001</v>
      </c>
    </row>
    <row r="13" spans="1:5" ht="47.25" x14ac:dyDescent="0.25">
      <c r="A13" s="173" t="s">
        <v>136</v>
      </c>
      <c r="B13" s="174" t="s">
        <v>170</v>
      </c>
      <c r="C13" s="138">
        <f>'Прил 6'!C15</f>
        <v>0</v>
      </c>
      <c r="D13" s="138">
        <f>'Прил 6'!D15</f>
        <v>0</v>
      </c>
      <c r="E13" s="138">
        <f>'Прил 6'!E15</f>
        <v>-199.71324000000001</v>
      </c>
    </row>
    <row r="14" spans="1:5" ht="31.5" x14ac:dyDescent="0.25">
      <c r="A14" s="173" t="s">
        <v>137</v>
      </c>
      <c r="B14" s="175" t="s">
        <v>171</v>
      </c>
      <c r="C14" s="139">
        <f>C15+C18</f>
        <v>0</v>
      </c>
      <c r="D14" s="139">
        <f t="shared" ref="D14:E14" si="3">D15+D18</f>
        <v>0</v>
      </c>
      <c r="E14" s="139">
        <f t="shared" si="3"/>
        <v>0</v>
      </c>
    </row>
    <row r="15" spans="1:5" s="140" customFormat="1" x14ac:dyDescent="0.25">
      <c r="A15" s="176" t="s">
        <v>138</v>
      </c>
      <c r="B15" s="177" t="s">
        <v>119</v>
      </c>
      <c r="C15" s="139">
        <f t="shared" ref="C15:E16" si="4">SUM(C16)</f>
        <v>-3106.5</v>
      </c>
      <c r="D15" s="139">
        <f t="shared" si="4"/>
        <v>-2169.1999999999998</v>
      </c>
      <c r="E15" s="139">
        <f t="shared" si="4"/>
        <v>-2450.2000000000003</v>
      </c>
    </row>
    <row r="16" spans="1:5" x14ac:dyDescent="0.25">
      <c r="A16" s="173" t="s">
        <v>139</v>
      </c>
      <c r="B16" s="172" t="s">
        <v>120</v>
      </c>
      <c r="C16" s="138">
        <f t="shared" si="4"/>
        <v>-3106.5</v>
      </c>
      <c r="D16" s="138">
        <f t="shared" si="4"/>
        <v>-2169.1999999999998</v>
      </c>
      <c r="E16" s="138">
        <f t="shared" si="4"/>
        <v>-2450.2000000000003</v>
      </c>
    </row>
    <row r="17" spans="1:9" ht="31.5" x14ac:dyDescent="0.25">
      <c r="A17" s="173" t="s">
        <v>140</v>
      </c>
      <c r="B17" s="172" t="s">
        <v>172</v>
      </c>
      <c r="C17" s="138">
        <f>-'Прил 1'!C7-C9</f>
        <v>-3106.5</v>
      </c>
      <c r="D17" s="138">
        <f>-'Прил 1'!D7-D9</f>
        <v>-2169.1999999999998</v>
      </c>
      <c r="E17" s="138">
        <f>-'Прил 1'!E7-E9</f>
        <v>-2450.2000000000003</v>
      </c>
    </row>
    <row r="18" spans="1:9" s="140" customFormat="1" x14ac:dyDescent="0.25">
      <c r="A18" s="176" t="s">
        <v>141</v>
      </c>
      <c r="B18" s="177" t="s">
        <v>121</v>
      </c>
      <c r="C18" s="139">
        <f>C19</f>
        <v>3106.5</v>
      </c>
      <c r="D18" s="139">
        <f t="shared" ref="D18:E19" si="5">D19</f>
        <v>2169.2000000000003</v>
      </c>
      <c r="E18" s="139">
        <f t="shared" si="5"/>
        <v>2450.2000000000003</v>
      </c>
    </row>
    <row r="19" spans="1:9" x14ac:dyDescent="0.25">
      <c r="A19" s="173" t="s">
        <v>142</v>
      </c>
      <c r="B19" s="172" t="s">
        <v>122</v>
      </c>
      <c r="C19" s="138">
        <f>C20</f>
        <v>3106.5</v>
      </c>
      <c r="D19" s="138">
        <f t="shared" si="5"/>
        <v>2169.2000000000003</v>
      </c>
      <c r="E19" s="138">
        <f t="shared" si="5"/>
        <v>2450.2000000000003</v>
      </c>
    </row>
    <row r="20" spans="1:9" x14ac:dyDescent="0.25">
      <c r="A20" s="133" t="s">
        <v>143</v>
      </c>
      <c r="B20" s="141" t="s">
        <v>123</v>
      </c>
      <c r="C20" s="138">
        <f>'Прил 2'!J7-C13</f>
        <v>3106.5</v>
      </c>
      <c r="D20" s="138">
        <f>'Прил 2'!K7-D13</f>
        <v>2169.2000000000003</v>
      </c>
      <c r="E20" s="138">
        <f>'Прил 2'!L7-E13</f>
        <v>2450.2000000000003</v>
      </c>
      <c r="G20" s="142"/>
      <c r="H20" s="142"/>
      <c r="I20" s="14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1"/>
  <sheetViews>
    <sheetView tabSelected="1" view="pageBreakPreview" zoomScaleNormal="40" zoomScaleSheetLayoutView="100" workbookViewId="0">
      <selection activeCell="C1" sqref="A1:E16"/>
    </sheetView>
  </sheetViews>
  <sheetFormatPr defaultColWidth="8" defaultRowHeight="15.75" x14ac:dyDescent="0.25"/>
  <cols>
    <col min="1" max="1" width="15.140625" style="143" customWidth="1"/>
    <col min="2" max="2" width="56.5703125" style="143" customWidth="1"/>
    <col min="3" max="3" width="15" style="143" customWidth="1"/>
    <col min="4" max="4" width="12.85546875" style="143" customWidth="1"/>
    <col min="5" max="5" width="14.5703125" style="143" customWidth="1"/>
    <col min="6" max="16384" width="8" style="143"/>
  </cols>
  <sheetData>
    <row r="1" spans="1:5" ht="112.5" customHeight="1" x14ac:dyDescent="0.25">
      <c r="A1" s="144"/>
      <c r="B1" s="115"/>
      <c r="C1" s="228" t="s">
        <v>209</v>
      </c>
      <c r="D1" s="228"/>
      <c r="E1" s="228"/>
    </row>
    <row r="2" spans="1:5" x14ac:dyDescent="0.25">
      <c r="A2" s="247" t="s">
        <v>210</v>
      </c>
      <c r="B2" s="247"/>
      <c r="C2" s="247"/>
      <c r="D2" s="247"/>
      <c r="E2" s="247"/>
    </row>
    <row r="3" spans="1:5" x14ac:dyDescent="0.25">
      <c r="A3" s="247"/>
      <c r="B3" s="247"/>
      <c r="C3" s="247"/>
      <c r="D3" s="247"/>
      <c r="E3" s="247"/>
    </row>
    <row r="4" spans="1:5" ht="45" customHeight="1" x14ac:dyDescent="0.25">
      <c r="A4" s="247"/>
      <c r="B4" s="247"/>
      <c r="C4" s="247"/>
      <c r="D4" s="247"/>
      <c r="E4" s="247"/>
    </row>
    <row r="5" spans="1:5" x14ac:dyDescent="0.25">
      <c r="A5" s="248" t="s">
        <v>106</v>
      </c>
      <c r="B5" s="248" t="s">
        <v>182</v>
      </c>
      <c r="C5" s="250" t="s">
        <v>183</v>
      </c>
      <c r="D5" s="251"/>
      <c r="E5" s="252"/>
    </row>
    <row r="6" spans="1:5" x14ac:dyDescent="0.25">
      <c r="A6" s="249"/>
      <c r="B6" s="249"/>
      <c r="C6" s="192" t="s">
        <v>173</v>
      </c>
      <c r="D6" s="186" t="s">
        <v>184</v>
      </c>
      <c r="E6" s="186" t="s">
        <v>202</v>
      </c>
    </row>
    <row r="7" spans="1:5" x14ac:dyDescent="0.25">
      <c r="A7" s="146">
        <v>1</v>
      </c>
      <c r="B7" s="147">
        <v>2</v>
      </c>
      <c r="C7" s="148">
        <v>3</v>
      </c>
      <c r="D7" s="145">
        <v>4</v>
      </c>
      <c r="E7" s="145">
        <v>5</v>
      </c>
    </row>
    <row r="8" spans="1:5" ht="31.5" x14ac:dyDescent="0.25">
      <c r="A8" s="149" t="s">
        <v>107</v>
      </c>
      <c r="B8" s="150" t="s">
        <v>108</v>
      </c>
      <c r="C8" s="151">
        <f>C10</f>
        <v>0</v>
      </c>
      <c r="D8" s="151">
        <f>D10</f>
        <v>0</v>
      </c>
      <c r="E8" s="151">
        <f>E10</f>
        <v>0</v>
      </c>
    </row>
    <row r="9" spans="1:5" x14ac:dyDescent="0.25">
      <c r="A9" s="152"/>
      <c r="B9" s="153" t="s">
        <v>145</v>
      </c>
      <c r="C9" s="154"/>
      <c r="D9" s="155"/>
      <c r="E9" s="155"/>
    </row>
    <row r="10" spans="1:5" x14ac:dyDescent="0.25">
      <c r="A10" s="152">
        <v>1</v>
      </c>
      <c r="B10" s="153" t="s">
        <v>110</v>
      </c>
      <c r="C10" s="157"/>
      <c r="D10" s="157"/>
      <c r="E10" s="157"/>
    </row>
    <row r="11" spans="1:5" ht="31.5" x14ac:dyDescent="0.25">
      <c r="A11" s="152">
        <v>2</v>
      </c>
      <c r="B11" s="158" t="s">
        <v>111</v>
      </c>
      <c r="C11" s="156"/>
      <c r="D11" s="156"/>
      <c r="E11" s="156"/>
    </row>
    <row r="12" spans="1:5" ht="31.5" x14ac:dyDescent="0.25">
      <c r="A12" s="159" t="s">
        <v>144</v>
      </c>
      <c r="B12" s="160" t="s">
        <v>112</v>
      </c>
      <c r="C12" s="151">
        <f>C15</f>
        <v>0</v>
      </c>
      <c r="D12" s="151">
        <f>D15</f>
        <v>0</v>
      </c>
      <c r="E12" s="151">
        <f>E15</f>
        <v>-199.71324000000001</v>
      </c>
    </row>
    <row r="13" spans="1:5" x14ac:dyDescent="0.25">
      <c r="A13" s="149"/>
      <c r="B13" s="153" t="s">
        <v>109</v>
      </c>
      <c r="C13" s="151"/>
      <c r="D13" s="151"/>
      <c r="E13" s="151"/>
    </row>
    <row r="14" spans="1:5" x14ac:dyDescent="0.25">
      <c r="A14" s="152">
        <v>1</v>
      </c>
      <c r="B14" s="153" t="s">
        <v>110</v>
      </c>
      <c r="C14" s="151"/>
      <c r="D14" s="151"/>
      <c r="E14" s="151"/>
    </row>
    <row r="15" spans="1:5" ht="31.5" x14ac:dyDescent="0.25">
      <c r="A15" s="152">
        <v>2</v>
      </c>
      <c r="B15" s="158" t="s">
        <v>111</v>
      </c>
      <c r="C15" s="161">
        <v>0</v>
      </c>
      <c r="D15" s="161">
        <v>0</v>
      </c>
      <c r="E15" s="161">
        <v>-199.71324000000001</v>
      </c>
    </row>
    <row r="16" spans="1:5" x14ac:dyDescent="0.25">
      <c r="A16" s="152"/>
      <c r="B16" s="162" t="s">
        <v>19</v>
      </c>
      <c r="C16" s="156">
        <f>C10+C15</f>
        <v>0</v>
      </c>
      <c r="D16" s="156">
        <f>D10+D15</f>
        <v>0</v>
      </c>
      <c r="E16" s="156">
        <f>E10+E15</f>
        <v>-199.71324000000001</v>
      </c>
    </row>
    <row r="19" spans="4:4" x14ac:dyDescent="0.25">
      <c r="D19" s="163"/>
    </row>
    <row r="20" spans="4:4" x14ac:dyDescent="0.25">
      <c r="D20" s="163"/>
    </row>
    <row r="21" spans="4:4" x14ac:dyDescent="0.25">
      <c r="D21" s="163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  <vt:lpstr>'Прил 5'!Область_печати</vt:lpstr>
      <vt:lpstr>'Прил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PC 2</cp:lastModifiedBy>
  <cp:lastPrinted>2019-11-28T08:49:26Z</cp:lastPrinted>
  <dcterms:created xsi:type="dcterms:W3CDTF">2007-12-21T10:22:00Z</dcterms:created>
  <dcterms:modified xsi:type="dcterms:W3CDTF">2024-11-18T06:57:09Z</dcterms:modified>
</cp:coreProperties>
</file>